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 doc\ЗАПРОСЫ И ОТЧЕТЫ\ОТЧЕТ ГЛАВЕ\отчет главе за 2023\грбс\мун задание\"/>
    </mc:Choice>
  </mc:AlternateContent>
  <bookViews>
    <workbookView xWindow="0" yWindow="0" windowWidth="23040" windowHeight="9096" tabRatio="657"/>
  </bookViews>
  <sheets>
    <sheet name="Лист 1" sheetId="2" r:id="rId1"/>
  </sheets>
  <definedNames>
    <definedName name="_xlnm._FilterDatabase" localSheetId="0" hidden="1">'Лист 1'!$A$6:$V$58</definedName>
    <definedName name="_xlnm.Print_Titles" localSheetId="0">'Лист 1'!$6:$6</definedName>
    <definedName name="_xlnm.Print_Area" localSheetId="0">'Лист 1'!$B$1:$V$101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8" i="2" l="1"/>
  <c r="R89" i="2" s="1"/>
  <c r="N88" i="2"/>
  <c r="O88" i="2"/>
  <c r="M88" i="2"/>
  <c r="P86" i="2"/>
  <c r="O86" i="2"/>
  <c r="S86" i="2" s="1"/>
  <c r="O82" i="2"/>
  <c r="S82" i="2" s="1"/>
  <c r="P79" i="2"/>
  <c r="S76" i="2"/>
  <c r="P82" i="2" l="1"/>
  <c r="S79" i="2"/>
  <c r="P76" i="2"/>
  <c r="U66" i="2" l="1"/>
  <c r="P56" i="2" l="1"/>
  <c r="P55" i="2"/>
  <c r="P53" i="2"/>
  <c r="P51" i="2"/>
  <c r="P46" i="2"/>
  <c r="P45" i="2"/>
  <c r="P42" i="2"/>
  <c r="P41" i="2"/>
  <c r="P38" i="2"/>
  <c r="P35" i="2"/>
  <c r="P32" i="2"/>
  <c r="P29" i="2"/>
  <c r="P28" i="2"/>
  <c r="P13" i="2"/>
  <c r="P12" i="2"/>
  <c r="P11" i="2"/>
  <c r="P10" i="2"/>
  <c r="O57" i="2"/>
  <c r="M57" i="2"/>
  <c r="N57" i="2"/>
  <c r="S50" i="2"/>
  <c r="S51" i="2"/>
  <c r="M49" i="2" l="1"/>
  <c r="S46" i="2"/>
  <c r="S45" i="2"/>
  <c r="S43" i="2"/>
  <c r="S30" i="2"/>
  <c r="S32" i="2"/>
  <c r="S28" i="2"/>
  <c r="S55" i="2" l="1"/>
  <c r="S60" i="2" l="1"/>
  <c r="S41" i="2" l="1"/>
  <c r="S25" i="2"/>
  <c r="S24" i="2"/>
  <c r="P23" i="2"/>
  <c r="S22" i="2"/>
  <c r="P22" i="2"/>
  <c r="P19" i="2"/>
  <c r="P17" i="2"/>
  <c r="S16" i="2"/>
  <c r="P16" i="2"/>
  <c r="S12" i="2"/>
  <c r="S10" i="2"/>
  <c r="S23" i="2" l="1"/>
  <c r="P18" i="2"/>
  <c r="P57" i="2"/>
  <c r="P25" i="2"/>
  <c r="P24" i="2"/>
  <c r="R57" i="2"/>
  <c r="S17" i="2"/>
  <c r="S18" i="2" l="1"/>
  <c r="R58" i="2"/>
  <c r="N91" i="2"/>
  <c r="S85" i="2" l="1"/>
  <c r="S84" i="2"/>
  <c r="S81" i="2"/>
  <c r="S78" i="2"/>
  <c r="S75" i="2"/>
  <c r="S87" i="2" l="1"/>
  <c r="S83" i="2"/>
  <c r="P80" i="2"/>
  <c r="R72" i="2"/>
  <c r="N72" i="2"/>
  <c r="M72" i="2"/>
  <c r="S71" i="2"/>
  <c r="P71" i="2"/>
  <c r="S70" i="2"/>
  <c r="S69" i="2"/>
  <c r="P69" i="2"/>
  <c r="S68" i="2"/>
  <c r="S67" i="2"/>
  <c r="P67" i="2"/>
  <c r="S66" i="2"/>
  <c r="S65" i="2"/>
  <c r="P65" i="2"/>
  <c r="S64" i="2"/>
  <c r="S63" i="2"/>
  <c r="S62" i="2"/>
  <c r="S61" i="2"/>
  <c r="P61" i="2"/>
  <c r="R73" i="2" l="1"/>
  <c r="S77" i="2"/>
  <c r="O72" i="2"/>
  <c r="P72" i="2" s="1"/>
  <c r="S80" i="2"/>
  <c r="P87" i="2"/>
  <c r="P83" i="2"/>
  <c r="P77" i="2"/>
  <c r="S73" i="2"/>
  <c r="P63" i="2"/>
  <c r="S72" i="2" l="1"/>
  <c r="S88" i="2"/>
  <c r="P88" i="2"/>
  <c r="S13" i="2"/>
  <c r="S19" i="2"/>
  <c r="N90" i="2"/>
  <c r="O90" i="2"/>
  <c r="M90" i="2"/>
  <c r="R90" i="2" l="1"/>
  <c r="P90" i="2"/>
  <c r="S53" i="2"/>
  <c r="S42" i="2"/>
  <c r="S52" i="2"/>
  <c r="S49" i="2"/>
  <c r="P49" i="2"/>
  <c r="S90" i="2" l="1"/>
  <c r="R91" i="2"/>
  <c r="S91" i="2" s="1"/>
  <c r="S39" i="2"/>
  <c r="S54" i="2"/>
  <c r="S56" i="2"/>
  <c r="S47" i="2"/>
  <c r="S35" i="2" l="1"/>
  <c r="S33" i="2"/>
  <c r="S29" i="2"/>
  <c r="S26" i="2"/>
  <c r="S20" i="2"/>
  <c r="S14" i="2"/>
  <c r="S38" i="2" l="1"/>
  <c r="S36" i="2"/>
  <c r="S11" i="2"/>
  <c r="S57" i="2" l="1"/>
  <c r="S58" i="2"/>
</calcChain>
</file>

<file path=xl/sharedStrings.xml><?xml version="1.0" encoding="utf-8"?>
<sst xmlns="http://schemas.openxmlformats.org/spreadsheetml/2006/main" count="649" uniqueCount="177">
  <si>
    <t>№ п/п</t>
  </si>
  <si>
    <t>Коды</t>
  </si>
  <si>
    <t>Наименование показателя</t>
  </si>
  <si>
    <t>1</t>
  </si>
  <si>
    <t>1.1</t>
  </si>
  <si>
    <t>1.2</t>
  </si>
  <si>
    <t>Источник финансирования</t>
  </si>
  <si>
    <t>тыс. рублей</t>
  </si>
  <si>
    <t>х</t>
  </si>
  <si>
    <t>КБК</t>
  </si>
  <si>
    <t>Итого</t>
  </si>
  <si>
    <t>-</t>
  </si>
  <si>
    <t>код услуги (работы)</t>
  </si>
  <si>
    <t>объем финансового обеспечения</t>
  </si>
  <si>
    <t xml:space="preserve">Единица измерения </t>
  </si>
  <si>
    <t>причины отклонения</t>
  </si>
  <si>
    <t>процент исполнения</t>
  </si>
  <si>
    <r>
      <t>объем финансового обеспечения</t>
    </r>
    <r>
      <rPr>
        <vertAlign val="superscript"/>
        <sz val="14"/>
        <rFont val="Times New Roman"/>
        <family val="1"/>
        <charset val="204"/>
      </rPr>
      <t>8)</t>
    </r>
  </si>
  <si>
    <r>
      <t>код услуги (работы)</t>
    </r>
    <r>
      <rPr>
        <vertAlign val="superscript"/>
        <sz val="14"/>
        <rFont val="Times New Roman"/>
        <family val="1"/>
        <charset val="204"/>
      </rPr>
      <t>6)</t>
    </r>
  </si>
  <si>
    <r>
      <t>КБК</t>
    </r>
    <r>
      <rPr>
        <vertAlign val="superscript"/>
        <sz val="14"/>
        <rFont val="Times New Roman"/>
        <family val="1"/>
        <charset val="204"/>
      </rPr>
      <t>7)</t>
    </r>
  </si>
  <si>
    <r>
      <t>Справочно. План учреждения (ФХД)</t>
    </r>
    <r>
      <rPr>
        <b/>
        <vertAlign val="superscript"/>
        <sz val="14"/>
        <rFont val="Times New Roman"/>
        <family val="1"/>
        <charset val="204"/>
      </rPr>
      <t>9)</t>
    </r>
  </si>
  <si>
    <t>отклонение, превышающее допустимое (возможное) отклонение</t>
  </si>
  <si>
    <t>пояснение превышения допустимого (возможного) отклонения/
причины отклонения (по расходам)</t>
  </si>
  <si>
    <r>
      <rPr>
        <sz val="14"/>
        <rFont val="Times New Roman"/>
        <family val="1"/>
        <charset val="204"/>
      </rPr>
      <t>перво-начальный</t>
    </r>
    <r>
      <rPr>
        <vertAlign val="superscript"/>
        <sz val="14"/>
        <rFont val="Times New Roman"/>
        <family val="1"/>
        <charset val="204"/>
      </rPr>
      <t>1)</t>
    </r>
  </si>
  <si>
    <r>
      <t>уточненный</t>
    </r>
    <r>
      <rPr>
        <vertAlign val="superscript"/>
        <sz val="14"/>
        <rFont val="Times New Roman"/>
        <family val="1"/>
        <charset val="204"/>
      </rPr>
      <t>2)</t>
    </r>
  </si>
  <si>
    <r>
      <t>исполнено</t>
    </r>
    <r>
      <rPr>
        <vertAlign val="superscript"/>
        <sz val="14"/>
        <rFont val="Times New Roman"/>
        <family val="1"/>
        <charset val="204"/>
      </rPr>
      <t>3)</t>
    </r>
  </si>
  <si>
    <r>
      <t>исполнено</t>
    </r>
    <r>
      <rPr>
        <vertAlign val="superscript"/>
        <sz val="14"/>
        <rFont val="Times New Roman"/>
        <family val="1"/>
        <charset val="204"/>
      </rPr>
      <t>4)</t>
    </r>
  </si>
  <si>
    <r>
      <t>допустимое (возможное) отклонение</t>
    </r>
    <r>
      <rPr>
        <vertAlign val="superscript"/>
        <sz val="14"/>
        <rFont val="Times New Roman"/>
        <family val="1"/>
        <charset val="204"/>
      </rPr>
      <t>5)</t>
    </r>
  </si>
  <si>
    <t>Наименование муниципальной услуги (работы)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</si>
  <si>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</si>
  <si>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</si>
  <si>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</si>
  <si>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Реализация дополнительных общеразвивающих программ</t>
  </si>
  <si>
    <t>Реализация основных общеобразовательных программ дошкольного образования</t>
  </si>
  <si>
    <t>Присмотр и уход</t>
  </si>
  <si>
    <t>Реализация  дополнительных предпрофессиональных программ в области физической культуры и спорта</t>
  </si>
  <si>
    <t>Реализация дополнительных общеразвивающих программ  (персонинифицированное финансирование)</t>
  </si>
  <si>
    <t>1.3</t>
  </si>
  <si>
    <t>1.4</t>
  </si>
  <si>
    <t>1.5</t>
  </si>
  <si>
    <t>1.6</t>
  </si>
  <si>
    <t>1.7</t>
  </si>
  <si>
    <t>1.8</t>
  </si>
  <si>
    <t>1.9</t>
  </si>
  <si>
    <t>число обучающихся</t>
  </si>
  <si>
    <t>человек</t>
  </si>
  <si>
    <t>количество человеко-часов</t>
  </si>
  <si>
    <t>человеко-час</t>
  </si>
  <si>
    <t>925</t>
  </si>
  <si>
    <t>07</t>
  </si>
  <si>
    <t>03</t>
  </si>
  <si>
    <t>0220110230</t>
  </si>
  <si>
    <t>02</t>
  </si>
  <si>
    <t>0210200590</t>
  </si>
  <si>
    <t>0210260860</t>
  </si>
  <si>
    <t>краевой бюджет</t>
  </si>
  <si>
    <t>01</t>
  </si>
  <si>
    <t>0210100590</t>
  </si>
  <si>
    <t>0210160860</t>
  </si>
  <si>
    <t>0220160860</t>
  </si>
  <si>
    <t>0220100590</t>
  </si>
  <si>
    <t>Организация бесплатных перевозок учащихся, проживающих в сельской местности к муниципальным общеобразовательным организациям</t>
  </si>
  <si>
    <t>493939.Р.23.1.05080001001</t>
  </si>
  <si>
    <t>смена</t>
  </si>
  <si>
    <t>1.10</t>
  </si>
  <si>
    <t>09</t>
  </si>
  <si>
    <t>0230100590</t>
  </si>
  <si>
    <t xml:space="preserve">801012О.99.0.БА81АА00001 801012О.99.0.БА81АА24001 801012О.99.0.БА81АШ04001 801012О.99.0.БА81АШ29001 801012О.99.0.БА81АЦ60001 801012О.99.0.БА81АЩ48001    </t>
  </si>
  <si>
    <t xml:space="preserve">802112О.99.0.ББ11АП76001 802112О.99.0.ББ11АШ58001 802112О.99.0.ББ11АЧ08001 </t>
  </si>
  <si>
    <t xml:space="preserve">804200О.99.0.ББ52АЕ52000 804200О.99.0.ББ52АВ16000 804200О.99.0.ББ52АО92000 804200О.99.0.ББ52АЕ76000 804200О.99.0.ББ52АЖ00000 804200О.99.0.ББ52АЖ24000 804200О.99.0.ББ52АП16000 804200О.99.0.ББ52АИ05000 804200О.99.0.ББ52АП40000 804200О.99.0.ББ52АН48000 804200О.99.0.ББ52АН96000 804200О.99.0.ББ52АН00000 804200О.99.0.ББ52АЕ28000 804200О.99.0.ББ52АО44000 804200О.99.0.ББ52АЕ04000 804200О.99.0.ББ52АО68000 </t>
  </si>
  <si>
    <t xml:space="preserve">801011О.99.0.БВ24БТ61000 801011О.99.0.БВ24ДМ60000 801011О.99.0.БВ24БТ61000 801011О.99.0.БВ24БТ62000 801011О.99.0.БВ24БТ60000 801011О.99.0.БВ24ДН81000 801011О.99.0.БВ24ДН82000 801011О.99.0.БВ24ДН80000 801011О.99.0.БВ24ДМ61000 801011О.99.0.БВ24ДМ60000 801011О.99.0.БВ24ДМ62000 </t>
  </si>
  <si>
    <t xml:space="preserve">853211О.99.0.БВ19АА49000 853211О.99.0.БВ19АА50000 853211О.99.0.БВ19АА48000 853211О.99.0.БВ19АА56000 853211О.99.0.БВ19АА54000 853211О.99.0.БВ19АА55000 853211О.99.0.БВ19АА13000 853211О.99.0.БВ19АА14000 853211О.99.0.БВ19АА12000 853211О.99.0.БВ19АА97000 853211О.99.0.БВ19АА98000 </t>
  </si>
  <si>
    <t>804200О.99.0.ББ52АЕ28000  804200О.99.0.ББ52АЖ24000 804200О.99.0.ББ52АЕ76000 804200О.99.0.ББ52АЕ52000 804200О.99.0.ББ52АЖ00000</t>
  </si>
  <si>
    <t>801012О.99.0.ББ54АН40000 801012О.99.0.ББ54АР28000 801012О.99.0.ББ54АН72000 801012О.99.0.ББ54АБ84000 801012О.99.0.ББ54АС24000</t>
  </si>
  <si>
    <t>Управление образования администрации муниципального образования Апшеронский район (код ведомства – 925)</t>
  </si>
  <si>
    <t>районный бюджет</t>
  </si>
  <si>
    <t>110       240      850</t>
  </si>
  <si>
    <t xml:space="preserve">Управление образования администрации муниципального образования Апшеронский район    </t>
  </si>
  <si>
    <t>2</t>
  </si>
  <si>
    <t>Отдел культуры администрации муниципального образования Апшеронский район  (код ведомства – 926)</t>
  </si>
  <si>
    <t>2.1</t>
  </si>
  <si>
    <t>2.2</t>
  </si>
  <si>
    <t>2.3</t>
  </si>
  <si>
    <t>2.4</t>
  </si>
  <si>
    <t>2.5</t>
  </si>
  <si>
    <t>2.6</t>
  </si>
  <si>
    <t>Реализация дополнительных  предпрофессиональных программ в области искусств</t>
  </si>
  <si>
    <t>чел-час</t>
  </si>
  <si>
    <t>926</t>
  </si>
  <si>
    <t>0310100590</t>
  </si>
  <si>
    <t>611</t>
  </si>
  <si>
    <t>Реализация дополнительных  общеразвивающих программ</t>
  </si>
  <si>
    <t>804200О.99.0.ББ52АЕ76000</t>
  </si>
  <si>
    <t>Библиотечное, библиографическое и информационное обслуживание пользователей библиотеки (в стационарных условиях)</t>
  </si>
  <si>
    <t>910100О.99.0.ББ83АА00000</t>
  </si>
  <si>
    <t>количество  посещений</t>
  </si>
  <si>
    <t>08</t>
  </si>
  <si>
    <t>0310300590</t>
  </si>
  <si>
    <t>Библиографическая обработка документов и создание каталогов</t>
  </si>
  <si>
    <t>количество документов</t>
  </si>
  <si>
    <t xml:space="preserve">единица </t>
  </si>
  <si>
    <t>в связи с поступлеием средств в рамках реализации государственной программы Краснодарского края «Развитие культуры» (Реализация мероприятий  по модернизации библиотек в части комплектования книжных фондов библиотек муниципальных  образований Краснодарского края) было увеличено количество обрабатываемых документов</t>
  </si>
  <si>
    <t>Формирование, учет, изучение, обеспечение физического сохранения и безопасности фондов библиотеки, включая оцифровку фондов</t>
  </si>
  <si>
    <t>Методическое обеспечение в области библиотечного дела</t>
  </si>
  <si>
    <t>910000.Р.23.1.01450025001</t>
  </si>
  <si>
    <t>количество работ</t>
  </si>
  <si>
    <t>единица</t>
  </si>
  <si>
    <t>Отдел культуры администрации муниципального образования Апшеронский район</t>
  </si>
  <si>
    <t>3</t>
  </si>
  <si>
    <t>3.1</t>
  </si>
  <si>
    <t>3.2</t>
  </si>
  <si>
    <t>3.3</t>
  </si>
  <si>
    <t>3.4</t>
  </si>
  <si>
    <t>Отдел по физической культуре и спорту администрации муниципального образования Апшеронский район (код ведомства – 929)</t>
  </si>
  <si>
    <t>Спортивная подготовка по олимпийским видам спорта</t>
  </si>
  <si>
    <t>929</t>
  </si>
  <si>
    <t>11</t>
  </si>
  <si>
    <t>0420200590</t>
  </si>
  <si>
    <t>число лиц, прошедших спортивную подготовку на этапах спортивной подготовки</t>
  </si>
  <si>
    <t>Спортивная подготовка по неолимпийским видам спорта</t>
  </si>
  <si>
    <t>110</t>
  </si>
  <si>
    <t>Организация и проведение спортивно-оздоровительной работы по развитию физической культуры и спорта среди различных групп населения</t>
  </si>
  <si>
    <t xml:space="preserve">931919.Р.26.1.00780001000
</t>
  </si>
  <si>
    <t>количество привлеченных лиц</t>
  </si>
  <si>
    <t xml:space="preserve">Осуществление тестирования населения по выполнению нормативов испытаний (тестов) комплекса "Готов к труду и обороне" (ГТО) </t>
  </si>
  <si>
    <t xml:space="preserve">110       240      </t>
  </si>
  <si>
    <t>количество спортивных мероприятий</t>
  </si>
  <si>
    <t>едениц</t>
  </si>
  <si>
    <t>число лиц привлеченных к  выполнению нормативов ГТО</t>
  </si>
  <si>
    <t>Отдел по физической культуре и спорту администрации муниципального образования Апшеронский район</t>
  </si>
  <si>
    <t>Справочно. План учреждения (ФХД)</t>
  </si>
  <si>
    <t>ИТОГО объем финансового обеспечения муниципальных услуг (выполнения работ)</t>
  </si>
  <si>
    <t>110      240    850</t>
  </si>
  <si>
    <t xml:space="preserve">число человеко-часов пребывания </t>
  </si>
  <si>
    <t>количество рабочих смен</t>
  </si>
  <si>
    <t>110      240      850</t>
  </si>
  <si>
    <t xml:space="preserve">611 </t>
  </si>
  <si>
    <t>110      240     850</t>
  </si>
  <si>
    <t xml:space="preserve"> 611</t>
  </si>
  <si>
    <t xml:space="preserve">110      240 </t>
  </si>
  <si>
    <t>110     240</t>
  </si>
  <si>
    <t>910000.Р.26.1.02490001000</t>
  </si>
  <si>
    <t>0230127000</t>
  </si>
  <si>
    <t>3)В соответствии с Отчетом об исполнении бюджета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 (ф. 0503127).</t>
  </si>
  <si>
    <t>4)В соответствии с Отчетом о выполнении муниципального задания / в соответствии с Отчетом об исполнении учреждением плана его финансово-хозяйственной деятельности (форма 0503737_4 "Субсидии на финансовое обеспечение выполнения государственного (муниципального) задания").</t>
  </si>
  <si>
    <t>5)Допустимое (возможное) отклонение от установленного в муниципальном задании показателя объема муниципальной услуги (работы), в пределах которого муниципальное задание считается выполненным, утвержденное в муниципальном задании по состоянию на 31 декабря 2023 года.</t>
  </si>
  <si>
    <t>6)Код услуги (работы) в соответствии с общероссийскими базовыми (отраслевыми) перечнями (классификаторами) государственных и муниципальных услуг, оказываемых физическим лицам, или реестровый номер в соответствии с Региональным перечнем (классификатором) государственных услуг, не включенных в общероссийские базовые (отраслевые) перечни (классификаторы) государственных и муниципальных услуг, и работ, оказание и выполнение которых предусмотрено НПА Краснодарского края.</t>
  </si>
  <si>
    <t>7)Код бюджетной классификации согласно ведомственной структуре расходов районного бюджета (ГРБС-Раздел-Подраздел-Целевая статья расходов-Вид расходов), в соответствии с которым отражаются субсидии муниципальным бюджетным учреждениям Апшеронского района (вид расходов "611") на финансовое обеспечение выполнения муниципального задания на оказание муниципальных услуг (выполнение работ); расходы на финансовое обеспечение муниципальных казенных учреждений Апшеронского района (виды расходов "110; 240; 320; 850").</t>
  </si>
  <si>
    <t>8)Здесь и далее – объем финансового обеспечения выполнения муниципального задания на оказание муниципальных услуг (выполнение работ).</t>
  </si>
  <si>
    <t>9)Плановые показатели, утвержденные на 2023 год в плане финансово-хозяйственной деятельности учреждения, по данным Отчета об исполнении учреждением плана его финансово-хозяйственной деятельности (форма 0503737_4 "Субсидии на финансовое обеспечение выполнения государственного (муниципального) задания"), по состоянию на 31 декабря 2023 года.</t>
  </si>
  <si>
    <r>
      <t>1)</t>
    </r>
    <r>
      <rPr>
        <sz val="14"/>
        <rFont val="Times New Roman"/>
        <family val="1"/>
        <charset val="204"/>
      </rPr>
      <t>Плановые показатели, утвержденные в муниципальном задании на 2023 год по состоянию на 31 декабря 2022 года / плановые показатели в части объемов финансового обеспечения, утвержденные на 2023 год решением Совета муниципального образования Апшеронский район "О районном бюджете на 2023 год и на плановый период 2024 и 2025 годов" от 22 декабря 2022 года № 163 (первоначальная редакция).</t>
    </r>
  </si>
  <si>
    <r>
      <t>2)</t>
    </r>
    <r>
      <rPr>
        <sz val="14"/>
        <rFont val="Times New Roman"/>
        <family val="1"/>
        <charset val="204"/>
      </rPr>
      <t>Плановые показатели, утвержденные в муниципальном задании на 2023 год по состоянию на 31 декабря 2023 года / плановые показатели в части объемов финансового обеспечения, утвержденные на 2023 год сводной бюджетной росписью районного бюджета на 2023 год и на плановый период 2024 и 2025 годов с учетом внесенных в нее изменений по состоянию на 31 декабря 2023 года.</t>
    </r>
  </si>
  <si>
    <t>План на 2023 год</t>
  </si>
  <si>
    <t>СВЕДЕНИЯ
о выполнении муниципального задания и (или) иных результатах использования бюджетных ассигнований за 2023 год</t>
  </si>
  <si>
    <t>Исполнено за 2023 год (ГРБС)</t>
  </si>
  <si>
    <t>Исполнено за 2023 год (учреждения)</t>
  </si>
  <si>
    <t>802111О.99.0.БА96АШ58001 802111О.99.0.БА96АА00001 802111О.99.0.БА96АП76001 802111О.99.0.БА96АЧ08001 802111О.99.0.БА96АШ84001   802111О.99.0.БА96АА25001 802111О.99.0.БА96АЭ08001</t>
  </si>
  <si>
    <t>Реализация дополнительных общеразвивающих программ, реализуемые через механизмы социального заказа</t>
  </si>
  <si>
    <t>614</t>
  </si>
  <si>
    <t xml:space="preserve">804200О.99.0.ББ52АЕ52000 804200О.99.0.ББ52АВ16000 804200О.99.0.ББ52АО92000 804200О.99.0.ББ52АЕ76000 804200О.99.0.ББ52АЖ00000 804200О.99.0.ББ52АЖ24000 804200О.99.0.ББ52АП16000 804200О.99.0.ББ52АИ05000 804200О.99.0.ББ52АП40000 804200О.99.0.ББ52АН48000 804200О.99.0.ББ52АН96000 804200О.99.0.ББ52АН00000 804200О.99.0.ББ52АЕ28000 804200О.99.0.ББ52АО44000 804200О.99.0.ББ52АЕ04000 804200О.99.0.ББ52АО68000  </t>
  </si>
  <si>
    <t>1.11</t>
  </si>
  <si>
    <t>Реализация дополнительных общеразвивающих программ  (персонинифицированное финансирование по социальным сертификатам)</t>
  </si>
  <si>
    <t>число воспитанников</t>
  </si>
  <si>
    <t>1.12</t>
  </si>
  <si>
    <t>1.13</t>
  </si>
  <si>
    <t>экономия по коммунальным услугам за счет более высокого температурного режима в отопительном сезоне 2023 года</t>
  </si>
  <si>
    <t xml:space="preserve">учтены остатки средств на начало года </t>
  </si>
  <si>
    <t>расходы производились согласно фактической потребности</t>
  </si>
  <si>
    <t>802112О.99.0ББ55АВ16000 802112О.99.0ББ55АА48000 802112О.99.0ББ55АЖ08000 802112О.99.0ББ55АБ04000 802112О.99.0ББ55АБ60000 802112О.99.0ББ55АЗ04000 802112О.99.0ББ55АГ28000 802112О.99.0ББ55АД40000 802112О.99.0ББ55АД96000</t>
  </si>
  <si>
    <t>910000.Р.26.1.02410001000</t>
  </si>
  <si>
    <t>854100О.99.0.БО52АВ06000
854100О.99.0.БО52АВ05000
854100О.99.0.БО52АВ04000
854100О.99.0.БО52АБ89000
854100О.99.0.БО52АБ88000
854100О.99.0.БО52АБ81000
854100О.99.0.БО52АБ80000
854100О.99.0.БО52АБ65000
854100О.99.0.БО52АБ64000
854100О.99.0.БО52АБ21000
854100О.99.0.БО52АБ20000
854100О.99.0.БО52АБ09000
854100О.99.0.БО52АБ08000
854100О.99.0.БО52АА58000
854100О.99.0.БО52АА57000
854100О.99.0.БО52АА56000
854100О.99.0.БО52АА49000
854100О.99.0.БО52АА48000
854100О.99.0.БО52АА41000
854100О.99.0.БО52АА40000</t>
  </si>
  <si>
    <t>854100О.99.0.БО53АГ45000
854100О.99.0.БО53АГ44000
854100О.99.0.БО53АГ41000
854100О.99.0.БО53АГ40000
854100О.99.0.БО53АВ53000
854100О.99.0.БО53АВ52000
854100О.99.0.БО53АБ33000
854100О.99.0.БО53АБ32000
854100О.99.0.БО53АА81000
854100О.99.0.БО53АА80000</t>
  </si>
  <si>
    <t>931919.P.26.1.03820001000  931919.P.26.1.01090001000</t>
  </si>
  <si>
    <t xml:space="preserve">110         </t>
  </si>
  <si>
    <t>Отклонение объясняется тем, что  контракт на сопровождение програмного обеспечения 1:С  расторгнут по соглашению сторон (в связи с неверно указаными реквизитами) 28.12.2023г., оплата не производилась; цена контракта на разработку и ведение веб-сайта образовательного учреждения в сети Интернет составила ниже запланированной, в связи с чем сложилась экономия.</t>
  </si>
  <si>
    <t>экономия по коммунальным услугам за счет более высокого температурного режима в отопительном сезоне 2023 года, а также остаток средств по эксплуатации оборудования котельных, техническое обслуживание оборудования котельных согласно фактически заключенным контрактам</t>
  </si>
  <si>
    <t>экономия по коммунальным услугам за счет более высокого температурного режима в отопительном сезоне 2023 года, а также по расходам за закупку товаров, работ, услуг согласно фактически заключенным контрактам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</si>
</sst>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/>
      <right style="hair">
        <color theme="1"/>
      </right>
      <top style="hair">
        <color theme="1"/>
      </top>
      <bottom/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theme="1"/>
      </right>
      <top style="hair">
        <color theme="1"/>
      </top>
      <bottom/>
      <diagonal/>
    </border>
    <border>
      <left style="thin">
        <color indexed="64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/>
      <top/>
      <bottom/>
      <diagonal/>
    </border>
    <border>
      <left/>
      <right style="hair">
        <color theme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thin">
        <color indexed="64"/>
      </bottom>
      <diagonal/>
    </border>
    <border>
      <left style="hair">
        <color theme="1"/>
      </left>
      <right style="hair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theme="1"/>
      </right>
      <top style="hair">
        <color indexed="64"/>
      </top>
      <bottom/>
      <diagonal/>
    </border>
    <border>
      <left style="hair">
        <color theme="1"/>
      </left>
      <right style="hair">
        <color theme="1"/>
      </right>
      <top style="hair">
        <color indexed="64"/>
      </top>
      <bottom/>
      <diagonal/>
    </border>
    <border>
      <left style="hair">
        <color theme="1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theme="1"/>
      </right>
      <top/>
      <bottom style="hair">
        <color indexed="64"/>
      </bottom>
      <diagonal/>
    </border>
    <border>
      <left style="hair">
        <color theme="1"/>
      </left>
      <right style="hair">
        <color theme="1"/>
      </right>
      <top/>
      <bottom style="hair">
        <color indexed="64"/>
      </bottom>
      <diagonal/>
    </border>
    <border>
      <left style="hair">
        <color theme="1"/>
      </left>
      <right style="hair">
        <color indexed="64"/>
      </right>
      <top/>
      <bottom style="hair">
        <color indexed="64"/>
      </bottom>
      <diagonal/>
    </border>
    <border>
      <left style="hair">
        <color theme="1"/>
      </left>
      <right style="hair">
        <color indexed="64"/>
      </right>
      <top style="hair">
        <color theme="1"/>
      </top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indexed="64"/>
      </top>
      <bottom style="hair">
        <color indexed="64"/>
      </bottom>
      <diagonal/>
    </border>
    <border>
      <left style="hair">
        <color theme="1"/>
      </left>
      <right style="hair">
        <color indexed="64"/>
      </right>
      <top/>
      <bottom style="hair">
        <color theme="1"/>
      </bottom>
      <diagonal/>
    </border>
    <border>
      <left style="hair">
        <color indexed="64"/>
      </left>
      <right style="hair">
        <color indexed="64"/>
      </right>
      <top/>
      <bottom style="hair">
        <color theme="1"/>
      </bottom>
      <diagonal/>
    </border>
    <border>
      <left style="hair">
        <color theme="1"/>
      </left>
      <right/>
      <top style="hair">
        <color indexed="64"/>
      </top>
      <bottom/>
      <diagonal/>
    </border>
    <border>
      <left style="hair">
        <color indexed="64"/>
      </left>
      <right style="hair">
        <color theme="1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theme="1"/>
      </top>
      <bottom style="hair">
        <color theme="1"/>
      </bottom>
      <diagonal/>
    </border>
    <border>
      <left style="hair">
        <color indexed="64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indexed="64"/>
      </left>
      <right/>
      <top style="hair">
        <color theme="1"/>
      </top>
      <bottom/>
      <diagonal/>
    </border>
    <border>
      <left style="hair">
        <color indexed="64"/>
      </left>
      <right/>
      <top/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theme="1"/>
      </top>
      <bottom/>
      <diagonal/>
    </border>
    <border>
      <left style="hair">
        <color indexed="64"/>
      </left>
      <right style="hair">
        <color theme="1"/>
      </right>
      <top/>
      <bottom style="hair">
        <color theme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7">
    <xf numFmtId="0" fontId="0" fillId="0" borderId="0" xfId="0"/>
    <xf numFmtId="49" fontId="3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49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/>
    <xf numFmtId="164" fontId="2" fillId="0" borderId="0" xfId="0" applyNumberFormat="1" applyFont="1" applyFill="1"/>
    <xf numFmtId="166" fontId="2" fillId="0" borderId="0" xfId="0" applyNumberFormat="1" applyFont="1" applyFill="1"/>
    <xf numFmtId="164" fontId="3" fillId="0" borderId="1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/>
    </xf>
    <xf numFmtId="164" fontId="3" fillId="0" borderId="2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9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9" fontId="2" fillId="0" borderId="3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vertical="center" wrapText="1"/>
    </xf>
    <xf numFmtId="164" fontId="2" fillId="0" borderId="23" xfId="0" applyNumberFormat="1" applyFont="1" applyFill="1" applyBorder="1" applyAlignment="1">
      <alignment vertical="center" wrapText="1"/>
    </xf>
    <xf numFmtId="164" fontId="2" fillId="0" borderId="24" xfId="0" applyNumberFormat="1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left" vertical="center" wrapText="1"/>
    </xf>
    <xf numFmtId="164" fontId="2" fillId="2" borderId="25" xfId="0" applyNumberFormat="1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9" fontId="2" fillId="0" borderId="3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vertical="center" wrapText="1"/>
    </xf>
    <xf numFmtId="164" fontId="2" fillId="0" borderId="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left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vertical="center" wrapText="1"/>
    </xf>
    <xf numFmtId="164" fontId="2" fillId="2" borderId="3" xfId="0" applyNumberFormat="1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38" xfId="0" applyNumberFormat="1" applyFont="1" applyFill="1" applyBorder="1" applyAlignment="1">
      <alignment vertical="center" wrapText="1"/>
    </xf>
    <xf numFmtId="0" fontId="2" fillId="0" borderId="39" xfId="0" applyFont="1" applyFill="1" applyBorder="1"/>
    <xf numFmtId="3" fontId="2" fillId="0" borderId="1" xfId="0" applyNumberFormat="1" applyFont="1" applyFill="1" applyBorder="1" applyAlignment="1">
      <alignment horizontal="left" vertical="center"/>
    </xf>
    <xf numFmtId="49" fontId="2" fillId="0" borderId="32" xfId="0" applyNumberFormat="1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164" fontId="2" fillId="0" borderId="3" xfId="0" applyNumberFormat="1" applyFont="1" applyFill="1" applyBorder="1" applyAlignment="1">
      <alignment horizontal="left" vertical="center" wrapText="1"/>
    </xf>
    <xf numFmtId="3" fontId="2" fillId="0" borderId="3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left" vertical="center"/>
    </xf>
    <xf numFmtId="49" fontId="3" fillId="0" borderId="8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/>
    </xf>
    <xf numFmtId="49" fontId="2" fillId="0" borderId="16" xfId="0" applyNumberFormat="1" applyFont="1" applyFill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left" vertical="top" wrapText="1"/>
    </xf>
    <xf numFmtId="49" fontId="2" fillId="0" borderId="15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left" vertical="top"/>
    </xf>
    <xf numFmtId="49" fontId="2" fillId="0" borderId="16" xfId="0" applyNumberFormat="1" applyFont="1" applyFill="1" applyBorder="1" applyAlignment="1">
      <alignment horizontal="left" vertical="top"/>
    </xf>
    <xf numFmtId="49" fontId="2" fillId="0" borderId="15" xfId="0" applyNumberFormat="1" applyFont="1" applyFill="1" applyBorder="1" applyAlignment="1">
      <alignment horizontal="left" vertical="top"/>
    </xf>
    <xf numFmtId="49" fontId="6" fillId="0" borderId="14" xfId="0" applyNumberFormat="1" applyFont="1" applyFill="1" applyBorder="1" applyAlignment="1">
      <alignment horizontal="left" vertical="top" wrapText="1"/>
    </xf>
    <xf numFmtId="49" fontId="6" fillId="0" borderId="16" xfId="0" applyNumberFormat="1" applyFont="1" applyFill="1" applyBorder="1" applyAlignment="1">
      <alignment horizontal="left" vertical="top" wrapText="1"/>
    </xf>
    <xf numFmtId="49" fontId="6" fillId="0" borderId="15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left" vertical="top" wrapText="1"/>
    </xf>
    <xf numFmtId="165" fontId="2" fillId="0" borderId="2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9" fontId="2" fillId="0" borderId="2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2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left" vertical="top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164" fontId="2" fillId="0" borderId="28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9" fontId="2" fillId="0" borderId="2" xfId="0" applyNumberFormat="1" applyFont="1" applyFill="1" applyBorder="1" applyAlignment="1">
      <alignment horizontal="center" vertical="center"/>
    </xf>
    <xf numFmtId="9" fontId="2" fillId="0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45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left" vertical="top" wrapText="1"/>
    </xf>
    <xf numFmtId="49" fontId="2" fillId="0" borderId="47" xfId="0" applyNumberFormat="1" applyFont="1" applyFill="1" applyBorder="1" applyAlignment="1">
      <alignment horizontal="left" vertical="top" wrapText="1"/>
    </xf>
    <xf numFmtId="49" fontId="2" fillId="0" borderId="48" xfId="0" applyNumberFormat="1" applyFont="1" applyFill="1" applyBorder="1" applyAlignment="1">
      <alignment horizontal="left" vertical="top" wrapText="1"/>
    </xf>
    <xf numFmtId="49" fontId="2" fillId="0" borderId="3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A101"/>
  <sheetViews>
    <sheetView tabSelected="1" view="pageBreakPreview" zoomScale="40" zoomScaleNormal="40" zoomScaleSheetLayoutView="40" workbookViewId="0">
      <pane xSplit="3" ySplit="5" topLeftCell="D84" activePane="bottomRight" state="frozen"/>
      <selection pane="topRight" activeCell="D1" sqref="D1"/>
      <selection pane="bottomLeft" activeCell="A6" sqref="A6"/>
      <selection pane="bottomRight" activeCell="M22" sqref="M22"/>
    </sheetView>
  </sheetViews>
  <sheetFormatPr defaultColWidth="9.109375" defaultRowHeight="18" x14ac:dyDescent="0.35"/>
  <cols>
    <col min="1" max="1" width="1" style="5" customWidth="1"/>
    <col min="2" max="2" width="8.88671875" style="15" customWidth="1"/>
    <col min="3" max="3" width="75.109375" style="16" customWidth="1"/>
    <col min="4" max="4" width="13.88671875" style="16" customWidth="1"/>
    <col min="5" max="5" width="6.33203125" style="16" customWidth="1"/>
    <col min="6" max="6" width="4.109375" style="16" customWidth="1"/>
    <col min="7" max="7" width="5.33203125" style="16" customWidth="1"/>
    <col min="8" max="8" width="17.109375" style="16" customWidth="1"/>
    <col min="9" max="9" width="6.109375" style="16" customWidth="1"/>
    <col min="10" max="10" width="39.44140625" style="16" customWidth="1"/>
    <col min="11" max="11" width="17.109375" style="13" customWidth="1"/>
    <col min="12" max="12" width="18.44140625" style="5" customWidth="1"/>
    <col min="13" max="13" width="17.6640625" style="13" customWidth="1"/>
    <col min="14" max="14" width="18.109375" style="13" customWidth="1"/>
    <col min="15" max="15" width="18" style="13" customWidth="1"/>
    <col min="16" max="16" width="15.33203125" style="13" customWidth="1"/>
    <col min="17" max="17" width="45.44140625" style="13" customWidth="1"/>
    <col min="18" max="18" width="18.44140625" style="13" customWidth="1"/>
    <col min="19" max="19" width="15.33203125" style="17" customWidth="1"/>
    <col min="20" max="20" width="17" style="13" customWidth="1"/>
    <col min="21" max="21" width="18.6640625" style="5" customWidth="1"/>
    <col min="22" max="22" width="49.5546875" style="14" customWidth="1"/>
    <col min="23" max="16384" width="9.109375" style="5"/>
  </cols>
  <sheetData>
    <row r="2" spans="2:27" ht="68.400000000000006" customHeight="1" x14ac:dyDescent="0.35">
      <c r="B2" s="228" t="s">
        <v>153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</row>
    <row r="4" spans="2:27" ht="18.75" customHeight="1" x14ac:dyDescent="0.35">
      <c r="B4" s="134" t="s">
        <v>0</v>
      </c>
      <c r="C4" s="229" t="s">
        <v>28</v>
      </c>
      <c r="D4" s="186" t="s">
        <v>1</v>
      </c>
      <c r="E4" s="187"/>
      <c r="F4" s="187"/>
      <c r="G4" s="187"/>
      <c r="H4" s="187"/>
      <c r="I4" s="188"/>
      <c r="J4" s="229" t="s">
        <v>2</v>
      </c>
      <c r="K4" s="183" t="s">
        <v>14</v>
      </c>
      <c r="L4" s="183" t="s">
        <v>6</v>
      </c>
      <c r="M4" s="231" t="s">
        <v>152</v>
      </c>
      <c r="N4" s="232"/>
      <c r="O4" s="231" t="s">
        <v>154</v>
      </c>
      <c r="P4" s="233"/>
      <c r="Q4" s="233"/>
      <c r="R4" s="234" t="s">
        <v>155</v>
      </c>
      <c r="S4" s="235"/>
      <c r="T4" s="235"/>
      <c r="U4" s="235"/>
      <c r="V4" s="236"/>
    </row>
    <row r="5" spans="2:27" ht="90" x14ac:dyDescent="0.35">
      <c r="B5" s="135"/>
      <c r="C5" s="230"/>
      <c r="D5" s="189"/>
      <c r="E5" s="190"/>
      <c r="F5" s="190"/>
      <c r="G5" s="190"/>
      <c r="H5" s="190"/>
      <c r="I5" s="213"/>
      <c r="J5" s="230"/>
      <c r="K5" s="184"/>
      <c r="L5" s="184"/>
      <c r="M5" s="10" t="s">
        <v>23</v>
      </c>
      <c r="N5" s="18" t="s">
        <v>24</v>
      </c>
      <c r="O5" s="18" t="s">
        <v>25</v>
      </c>
      <c r="P5" s="2" t="s">
        <v>16</v>
      </c>
      <c r="Q5" s="18" t="s">
        <v>15</v>
      </c>
      <c r="R5" s="18" t="s">
        <v>26</v>
      </c>
      <c r="S5" s="2" t="s">
        <v>16</v>
      </c>
      <c r="T5" s="18" t="s">
        <v>27</v>
      </c>
      <c r="U5" s="18" t="s">
        <v>21</v>
      </c>
      <c r="V5" s="18" t="s">
        <v>22</v>
      </c>
    </row>
    <row r="6" spans="2:27" x14ac:dyDescent="0.35">
      <c r="B6" s="19">
        <v>1</v>
      </c>
      <c r="C6" s="21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21">
        <v>9</v>
      </c>
      <c r="K6" s="18">
        <v>10</v>
      </c>
      <c r="L6" s="18">
        <v>11</v>
      </c>
      <c r="M6" s="18">
        <v>12</v>
      </c>
      <c r="N6" s="18">
        <v>13</v>
      </c>
      <c r="O6" s="18">
        <v>14</v>
      </c>
      <c r="P6" s="18">
        <v>15</v>
      </c>
      <c r="Q6" s="18">
        <v>16</v>
      </c>
      <c r="R6" s="18">
        <v>17</v>
      </c>
      <c r="S6" s="18">
        <v>18</v>
      </c>
      <c r="T6" s="18">
        <v>19</v>
      </c>
      <c r="U6" s="18">
        <v>20</v>
      </c>
      <c r="V6" s="18">
        <v>21</v>
      </c>
    </row>
    <row r="7" spans="2:27" ht="30" customHeight="1" x14ac:dyDescent="0.35">
      <c r="B7" s="22" t="s">
        <v>3</v>
      </c>
      <c r="C7" s="221" t="s">
        <v>74</v>
      </c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3"/>
    </row>
    <row r="8" spans="2:27" ht="79.2" customHeight="1" x14ac:dyDescent="0.35">
      <c r="B8" s="193" t="s">
        <v>4</v>
      </c>
      <c r="C8" s="195" t="s">
        <v>29</v>
      </c>
      <c r="D8" s="134" t="s">
        <v>18</v>
      </c>
      <c r="E8" s="207" t="s">
        <v>67</v>
      </c>
      <c r="F8" s="205"/>
      <c r="G8" s="205"/>
      <c r="H8" s="205"/>
      <c r="I8" s="185"/>
      <c r="J8" s="181" t="s">
        <v>44</v>
      </c>
      <c r="K8" s="183" t="s">
        <v>45</v>
      </c>
      <c r="L8" s="183" t="s">
        <v>8</v>
      </c>
      <c r="M8" s="179">
        <v>4569</v>
      </c>
      <c r="N8" s="224">
        <v>4580</v>
      </c>
      <c r="O8" s="139" t="s">
        <v>8</v>
      </c>
      <c r="P8" s="139" t="s">
        <v>8</v>
      </c>
      <c r="Q8" s="139"/>
      <c r="R8" s="224">
        <v>4580</v>
      </c>
      <c r="S8" s="175">
        <v>1</v>
      </c>
      <c r="T8" s="139" t="s">
        <v>8</v>
      </c>
      <c r="U8" s="139" t="s">
        <v>11</v>
      </c>
      <c r="V8" s="226"/>
      <c r="X8" s="31"/>
      <c r="Y8" s="31"/>
      <c r="AA8" s="32"/>
    </row>
    <row r="9" spans="2:27" ht="52.2" customHeight="1" x14ac:dyDescent="0.35">
      <c r="B9" s="208"/>
      <c r="C9" s="210"/>
      <c r="D9" s="135"/>
      <c r="E9" s="151"/>
      <c r="F9" s="152"/>
      <c r="G9" s="152"/>
      <c r="H9" s="152"/>
      <c r="I9" s="212"/>
      <c r="J9" s="182"/>
      <c r="K9" s="184"/>
      <c r="L9" s="184"/>
      <c r="M9" s="180"/>
      <c r="N9" s="225"/>
      <c r="O9" s="140"/>
      <c r="P9" s="140"/>
      <c r="Q9" s="140"/>
      <c r="R9" s="225"/>
      <c r="S9" s="176"/>
      <c r="T9" s="140"/>
      <c r="U9" s="140"/>
      <c r="V9" s="227"/>
      <c r="X9" s="33"/>
      <c r="AA9" s="33"/>
    </row>
    <row r="10" spans="2:27" ht="171" customHeight="1" x14ac:dyDescent="0.35">
      <c r="B10" s="208"/>
      <c r="C10" s="210"/>
      <c r="D10" s="134" t="s">
        <v>19</v>
      </c>
      <c r="E10" s="207" t="s">
        <v>48</v>
      </c>
      <c r="F10" s="258" t="s">
        <v>49</v>
      </c>
      <c r="G10" s="258" t="s">
        <v>52</v>
      </c>
      <c r="H10" s="260" t="s">
        <v>53</v>
      </c>
      <c r="I10" s="71" t="s">
        <v>132</v>
      </c>
      <c r="J10" s="201" t="s">
        <v>17</v>
      </c>
      <c r="K10" s="183" t="s">
        <v>7</v>
      </c>
      <c r="L10" s="134" t="s">
        <v>75</v>
      </c>
      <c r="M10" s="37">
        <v>3351.82</v>
      </c>
      <c r="N10" s="39">
        <v>4163.8999999999996</v>
      </c>
      <c r="O10" s="37">
        <v>3834.8</v>
      </c>
      <c r="P10" s="26">
        <f t="shared" ref="P10:P13" si="0">O10/N10</f>
        <v>0.92096351977713209</v>
      </c>
      <c r="Q10" s="129" t="s">
        <v>175</v>
      </c>
      <c r="R10" s="39">
        <v>3834.8</v>
      </c>
      <c r="S10" s="26">
        <f>R10/O10</f>
        <v>1</v>
      </c>
      <c r="T10" s="37" t="s">
        <v>11</v>
      </c>
      <c r="U10" s="37" t="s">
        <v>11</v>
      </c>
      <c r="V10" s="70"/>
      <c r="X10" s="33"/>
      <c r="AA10" s="33"/>
    </row>
    <row r="11" spans="2:27" ht="76.8" customHeight="1" x14ac:dyDescent="0.35">
      <c r="B11" s="208"/>
      <c r="C11" s="210"/>
      <c r="D11" s="206"/>
      <c r="E11" s="151"/>
      <c r="F11" s="259"/>
      <c r="G11" s="259"/>
      <c r="H11" s="253"/>
      <c r="I11" s="72" t="s">
        <v>90</v>
      </c>
      <c r="J11" s="202"/>
      <c r="K11" s="204"/>
      <c r="L11" s="135"/>
      <c r="M11" s="28">
        <v>29856.880000000001</v>
      </c>
      <c r="N11" s="28">
        <v>32185.06</v>
      </c>
      <c r="O11" s="28">
        <v>32185.06</v>
      </c>
      <c r="P11" s="26">
        <f t="shared" si="0"/>
        <v>1</v>
      </c>
      <c r="Q11" s="28"/>
      <c r="R11" s="28">
        <v>31626.25</v>
      </c>
      <c r="S11" s="26">
        <f>R11/O11</f>
        <v>0.9826375964500299</v>
      </c>
      <c r="T11" s="25" t="s">
        <v>11</v>
      </c>
      <c r="U11" s="29" t="s">
        <v>11</v>
      </c>
      <c r="V11" s="118" t="s">
        <v>165</v>
      </c>
      <c r="AA11" s="33"/>
    </row>
    <row r="12" spans="2:27" ht="66.599999999999994" customHeight="1" x14ac:dyDescent="0.35">
      <c r="B12" s="208"/>
      <c r="C12" s="210"/>
      <c r="D12" s="206"/>
      <c r="E12" s="207" t="s">
        <v>48</v>
      </c>
      <c r="F12" s="260" t="s">
        <v>49</v>
      </c>
      <c r="G12" s="260" t="s">
        <v>52</v>
      </c>
      <c r="H12" s="260" t="s">
        <v>54</v>
      </c>
      <c r="I12" s="73" t="s">
        <v>140</v>
      </c>
      <c r="J12" s="202"/>
      <c r="K12" s="204"/>
      <c r="L12" s="134" t="s">
        <v>55</v>
      </c>
      <c r="M12" s="28">
        <v>13560.14</v>
      </c>
      <c r="N12" s="28">
        <v>11824.26</v>
      </c>
      <c r="O12" s="28">
        <v>11824.26</v>
      </c>
      <c r="P12" s="26">
        <f t="shared" si="0"/>
        <v>1</v>
      </c>
      <c r="Q12" s="28"/>
      <c r="R12" s="28">
        <v>11824.26</v>
      </c>
      <c r="S12" s="26">
        <f>R12/O12</f>
        <v>1</v>
      </c>
      <c r="T12" s="25" t="s">
        <v>11</v>
      </c>
      <c r="U12" s="29" t="s">
        <v>11</v>
      </c>
      <c r="V12" s="69"/>
      <c r="AA12" s="33"/>
    </row>
    <row r="13" spans="2:27" ht="63" customHeight="1" x14ac:dyDescent="0.35">
      <c r="B13" s="209"/>
      <c r="C13" s="211"/>
      <c r="D13" s="135"/>
      <c r="E13" s="151"/>
      <c r="F13" s="253"/>
      <c r="G13" s="253"/>
      <c r="H13" s="253"/>
      <c r="I13" s="73" t="s">
        <v>90</v>
      </c>
      <c r="J13" s="203"/>
      <c r="K13" s="184"/>
      <c r="L13" s="135"/>
      <c r="M13" s="28">
        <v>179551.19</v>
      </c>
      <c r="N13" s="28">
        <v>175352.33</v>
      </c>
      <c r="O13" s="28">
        <v>175352.33</v>
      </c>
      <c r="P13" s="26">
        <f t="shared" si="0"/>
        <v>1</v>
      </c>
      <c r="Q13" s="28"/>
      <c r="R13" s="28">
        <v>175352.59</v>
      </c>
      <c r="S13" s="26">
        <f>R13/O13</f>
        <v>1.0000014827290862</v>
      </c>
      <c r="T13" s="25" t="s">
        <v>11</v>
      </c>
      <c r="U13" s="29" t="s">
        <v>11</v>
      </c>
      <c r="V13" s="67"/>
    </row>
    <row r="14" spans="2:27" ht="28.95" customHeight="1" x14ac:dyDescent="0.35">
      <c r="B14" s="193" t="s">
        <v>5</v>
      </c>
      <c r="C14" s="195" t="s">
        <v>30</v>
      </c>
      <c r="D14" s="134" t="s">
        <v>12</v>
      </c>
      <c r="E14" s="207" t="s">
        <v>156</v>
      </c>
      <c r="F14" s="205"/>
      <c r="G14" s="205"/>
      <c r="H14" s="205"/>
      <c r="I14" s="212"/>
      <c r="J14" s="181" t="s">
        <v>44</v>
      </c>
      <c r="K14" s="183" t="s">
        <v>45</v>
      </c>
      <c r="L14" s="183" t="s">
        <v>8</v>
      </c>
      <c r="M14" s="179">
        <v>5639</v>
      </c>
      <c r="N14" s="179">
        <v>5462</v>
      </c>
      <c r="O14" s="179" t="s">
        <v>8</v>
      </c>
      <c r="P14" s="179" t="s">
        <v>8</v>
      </c>
      <c r="Q14" s="179"/>
      <c r="R14" s="179">
        <v>5467</v>
      </c>
      <c r="S14" s="175">
        <f>R14/N14</f>
        <v>1.0009154155986819</v>
      </c>
      <c r="T14" s="177">
        <v>0.1</v>
      </c>
      <c r="U14" s="139" t="s">
        <v>11</v>
      </c>
      <c r="V14" s="179"/>
    </row>
    <row r="15" spans="2:27" ht="123" customHeight="1" x14ac:dyDescent="0.35">
      <c r="B15" s="208"/>
      <c r="C15" s="210"/>
      <c r="D15" s="135"/>
      <c r="E15" s="151"/>
      <c r="F15" s="152"/>
      <c r="G15" s="152"/>
      <c r="H15" s="152"/>
      <c r="I15" s="212"/>
      <c r="J15" s="182"/>
      <c r="K15" s="184"/>
      <c r="L15" s="184"/>
      <c r="M15" s="180"/>
      <c r="N15" s="180"/>
      <c r="O15" s="180"/>
      <c r="P15" s="180"/>
      <c r="Q15" s="180"/>
      <c r="R15" s="180"/>
      <c r="S15" s="176"/>
      <c r="T15" s="178"/>
      <c r="U15" s="140"/>
      <c r="V15" s="198"/>
    </row>
    <row r="16" spans="2:27" ht="163.80000000000001" customHeight="1" x14ac:dyDescent="0.35">
      <c r="B16" s="208"/>
      <c r="C16" s="210"/>
      <c r="D16" s="134" t="s">
        <v>9</v>
      </c>
      <c r="E16" s="207" t="s">
        <v>48</v>
      </c>
      <c r="F16" s="258" t="s">
        <v>49</v>
      </c>
      <c r="G16" s="258" t="s">
        <v>52</v>
      </c>
      <c r="H16" s="260" t="s">
        <v>53</v>
      </c>
      <c r="I16" s="71" t="s">
        <v>135</v>
      </c>
      <c r="J16" s="201" t="s">
        <v>13</v>
      </c>
      <c r="K16" s="183" t="s">
        <v>7</v>
      </c>
      <c r="L16" s="134" t="s">
        <v>75</v>
      </c>
      <c r="M16" s="56">
        <v>4136.78</v>
      </c>
      <c r="N16" s="56">
        <v>4965.7700000000004</v>
      </c>
      <c r="O16" s="56">
        <v>4573.29</v>
      </c>
      <c r="P16" s="26">
        <f>O16/N16</f>
        <v>0.92096291209621062</v>
      </c>
      <c r="Q16" s="130" t="s">
        <v>175</v>
      </c>
      <c r="R16" s="56">
        <v>4573.29</v>
      </c>
      <c r="S16" s="26">
        <f>R16/O16</f>
        <v>1</v>
      </c>
      <c r="T16" s="59" t="s">
        <v>11</v>
      </c>
      <c r="U16" s="120" t="s">
        <v>11</v>
      </c>
      <c r="V16" s="121"/>
      <c r="W16" s="122"/>
    </row>
    <row r="17" spans="2:22" ht="62.4" customHeight="1" x14ac:dyDescent="0.35">
      <c r="B17" s="208"/>
      <c r="C17" s="210"/>
      <c r="D17" s="206"/>
      <c r="E17" s="151"/>
      <c r="F17" s="259"/>
      <c r="G17" s="259"/>
      <c r="H17" s="253"/>
      <c r="I17" s="71" t="s">
        <v>136</v>
      </c>
      <c r="J17" s="202"/>
      <c r="K17" s="204"/>
      <c r="L17" s="135"/>
      <c r="M17" s="28">
        <v>36848.97</v>
      </c>
      <c r="N17" s="28">
        <v>38383.14</v>
      </c>
      <c r="O17" s="28">
        <v>38383.14</v>
      </c>
      <c r="P17" s="26">
        <f>O17/N17</f>
        <v>1</v>
      </c>
      <c r="Q17" s="28"/>
      <c r="R17" s="28">
        <v>37716.720000000001</v>
      </c>
      <c r="S17" s="26">
        <f>R17/O17</f>
        <v>0.9826376893604849</v>
      </c>
      <c r="T17" s="25" t="s">
        <v>11</v>
      </c>
      <c r="U17" s="29" t="s">
        <v>11</v>
      </c>
      <c r="V17" s="119" t="s">
        <v>165</v>
      </c>
    </row>
    <row r="18" spans="2:22" ht="74.400000000000006" customHeight="1" x14ac:dyDescent="0.35">
      <c r="B18" s="208"/>
      <c r="C18" s="210"/>
      <c r="D18" s="206"/>
      <c r="E18" s="134" t="s">
        <v>48</v>
      </c>
      <c r="F18" s="134" t="s">
        <v>49</v>
      </c>
      <c r="G18" s="134" t="s">
        <v>52</v>
      </c>
      <c r="H18" s="134" t="s">
        <v>54</v>
      </c>
      <c r="I18" s="60" t="s">
        <v>139</v>
      </c>
      <c r="J18" s="237"/>
      <c r="K18" s="204"/>
      <c r="L18" s="134" t="s">
        <v>55</v>
      </c>
      <c r="M18" s="28">
        <v>16735.75</v>
      </c>
      <c r="N18" s="28">
        <v>14101.33</v>
      </c>
      <c r="O18" s="28">
        <v>14101.33</v>
      </c>
      <c r="P18" s="26">
        <f>O18/N18</f>
        <v>1</v>
      </c>
      <c r="Q18" s="28"/>
      <c r="R18" s="28">
        <v>14101.33</v>
      </c>
      <c r="S18" s="26">
        <f>R18/O18</f>
        <v>1</v>
      </c>
      <c r="T18" s="25" t="s">
        <v>11</v>
      </c>
      <c r="U18" s="29" t="s">
        <v>11</v>
      </c>
      <c r="V18" s="68"/>
    </row>
    <row r="19" spans="2:22" ht="69.599999999999994" customHeight="1" x14ac:dyDescent="0.35">
      <c r="B19" s="209"/>
      <c r="C19" s="211"/>
      <c r="D19" s="135"/>
      <c r="E19" s="135"/>
      <c r="F19" s="135"/>
      <c r="G19" s="135"/>
      <c r="H19" s="135"/>
      <c r="I19" s="19" t="s">
        <v>90</v>
      </c>
      <c r="J19" s="182"/>
      <c r="K19" s="184"/>
      <c r="L19" s="135"/>
      <c r="M19" s="28">
        <v>221599.73</v>
      </c>
      <c r="N19" s="28">
        <v>209121.06</v>
      </c>
      <c r="O19" s="28">
        <v>209121.06</v>
      </c>
      <c r="P19" s="26">
        <f>O19/N19</f>
        <v>1</v>
      </c>
      <c r="Q19" s="28"/>
      <c r="R19" s="28">
        <v>209121.36</v>
      </c>
      <c r="S19" s="26">
        <f>R19/O19</f>
        <v>1.0000014345757429</v>
      </c>
      <c r="T19" s="25" t="s">
        <v>11</v>
      </c>
      <c r="U19" s="29" t="s">
        <v>11</v>
      </c>
      <c r="V19" s="67"/>
    </row>
    <row r="20" spans="2:22" ht="30.6" customHeight="1" x14ac:dyDescent="0.35">
      <c r="B20" s="193" t="s">
        <v>37</v>
      </c>
      <c r="C20" s="195" t="s">
        <v>31</v>
      </c>
      <c r="D20" s="134" t="s">
        <v>12</v>
      </c>
      <c r="E20" s="207" t="s">
        <v>68</v>
      </c>
      <c r="F20" s="205"/>
      <c r="G20" s="205"/>
      <c r="H20" s="205"/>
      <c r="I20" s="185"/>
      <c r="J20" s="181" t="s">
        <v>44</v>
      </c>
      <c r="K20" s="183" t="s">
        <v>45</v>
      </c>
      <c r="L20" s="183" t="s">
        <v>8</v>
      </c>
      <c r="M20" s="179">
        <v>619</v>
      </c>
      <c r="N20" s="179">
        <v>597</v>
      </c>
      <c r="O20" s="179" t="s">
        <v>8</v>
      </c>
      <c r="P20" s="179" t="s">
        <v>8</v>
      </c>
      <c r="Q20" s="179"/>
      <c r="R20" s="179">
        <v>596</v>
      </c>
      <c r="S20" s="175">
        <f>R20/N20</f>
        <v>0.99832495812395305</v>
      </c>
      <c r="T20" s="177">
        <v>0.1</v>
      </c>
      <c r="U20" s="139" t="s">
        <v>11</v>
      </c>
      <c r="V20" s="179"/>
    </row>
    <row r="21" spans="2:22" ht="59.4" customHeight="1" x14ac:dyDescent="0.35">
      <c r="B21" s="208"/>
      <c r="C21" s="210"/>
      <c r="D21" s="135"/>
      <c r="E21" s="151"/>
      <c r="F21" s="152"/>
      <c r="G21" s="152"/>
      <c r="H21" s="152"/>
      <c r="I21" s="212"/>
      <c r="J21" s="182"/>
      <c r="K21" s="184"/>
      <c r="L21" s="184"/>
      <c r="M21" s="180"/>
      <c r="N21" s="180"/>
      <c r="O21" s="180"/>
      <c r="P21" s="180"/>
      <c r="Q21" s="180"/>
      <c r="R21" s="180"/>
      <c r="S21" s="176"/>
      <c r="T21" s="178"/>
      <c r="U21" s="140"/>
      <c r="V21" s="180"/>
    </row>
    <row r="22" spans="2:22" ht="162" x14ac:dyDescent="0.35">
      <c r="B22" s="208"/>
      <c r="C22" s="210"/>
      <c r="D22" s="134" t="s">
        <v>9</v>
      </c>
      <c r="E22" s="207" t="s">
        <v>48</v>
      </c>
      <c r="F22" s="258" t="s">
        <v>49</v>
      </c>
      <c r="G22" s="260" t="s">
        <v>52</v>
      </c>
      <c r="H22" s="205" t="s">
        <v>53</v>
      </c>
      <c r="I22" s="71" t="s">
        <v>137</v>
      </c>
      <c r="J22" s="185" t="s">
        <v>13</v>
      </c>
      <c r="K22" s="183" t="s">
        <v>7</v>
      </c>
      <c r="L22" s="134" t="s">
        <v>75</v>
      </c>
      <c r="M22" s="56">
        <v>454.1</v>
      </c>
      <c r="N22" s="56">
        <v>542.76</v>
      </c>
      <c r="O22" s="56">
        <v>499.86</v>
      </c>
      <c r="P22" s="57">
        <f>O22/N22</f>
        <v>0.92095954012823356</v>
      </c>
      <c r="Q22" s="130" t="s">
        <v>175</v>
      </c>
      <c r="R22" s="56">
        <v>499.86</v>
      </c>
      <c r="S22" s="26">
        <f>R22/O22</f>
        <v>1</v>
      </c>
      <c r="T22" s="59"/>
      <c r="U22" s="56"/>
      <c r="V22" s="58"/>
    </row>
    <row r="23" spans="2:22" ht="68.400000000000006" customHeight="1" x14ac:dyDescent="0.35">
      <c r="B23" s="208"/>
      <c r="C23" s="210"/>
      <c r="D23" s="206"/>
      <c r="E23" s="151"/>
      <c r="F23" s="259"/>
      <c r="G23" s="253"/>
      <c r="H23" s="152"/>
      <c r="I23" s="60" t="s">
        <v>90</v>
      </c>
      <c r="J23" s="206"/>
      <c r="K23" s="204"/>
      <c r="L23" s="135"/>
      <c r="M23" s="28">
        <v>4044.96</v>
      </c>
      <c r="N23" s="28">
        <v>4195.3</v>
      </c>
      <c r="O23" s="28">
        <v>4195.3</v>
      </c>
      <c r="P23" s="26">
        <f>O23/N23</f>
        <v>1</v>
      </c>
      <c r="Q23" s="28"/>
      <c r="R23" s="28">
        <v>4122.46</v>
      </c>
      <c r="S23" s="26">
        <f>R23/O23</f>
        <v>0.98263771363192143</v>
      </c>
      <c r="T23" s="25" t="s">
        <v>11</v>
      </c>
      <c r="U23" s="29" t="s">
        <v>11</v>
      </c>
      <c r="V23" s="78" t="s">
        <v>165</v>
      </c>
    </row>
    <row r="24" spans="2:22" ht="62.4" customHeight="1" x14ac:dyDescent="0.35">
      <c r="B24" s="208"/>
      <c r="C24" s="210"/>
      <c r="D24" s="206"/>
      <c r="E24" s="134" t="s">
        <v>48</v>
      </c>
      <c r="F24" s="134" t="s">
        <v>49</v>
      </c>
      <c r="G24" s="134" t="s">
        <v>52</v>
      </c>
      <c r="H24" s="134" t="s">
        <v>54</v>
      </c>
      <c r="I24" s="19" t="s">
        <v>139</v>
      </c>
      <c r="J24" s="206"/>
      <c r="K24" s="204"/>
      <c r="L24" s="134" t="s">
        <v>55</v>
      </c>
      <c r="M24" s="28">
        <v>1837.1</v>
      </c>
      <c r="N24" s="28">
        <v>1541.28</v>
      </c>
      <c r="O24" s="28">
        <v>1541.28</v>
      </c>
      <c r="P24" s="26">
        <f>O24/N24</f>
        <v>1</v>
      </c>
      <c r="Q24" s="28"/>
      <c r="R24" s="28">
        <v>1541.28</v>
      </c>
      <c r="S24" s="26">
        <f>R24/O24</f>
        <v>1</v>
      </c>
      <c r="T24" s="25"/>
      <c r="U24" s="29"/>
      <c r="V24" s="30"/>
    </row>
    <row r="25" spans="2:22" ht="56.4" customHeight="1" x14ac:dyDescent="0.35">
      <c r="B25" s="209"/>
      <c r="C25" s="211"/>
      <c r="D25" s="135"/>
      <c r="E25" s="135"/>
      <c r="F25" s="135"/>
      <c r="G25" s="135"/>
      <c r="H25" s="135"/>
      <c r="I25" s="19" t="s">
        <v>138</v>
      </c>
      <c r="J25" s="135"/>
      <c r="K25" s="184"/>
      <c r="L25" s="135"/>
      <c r="M25" s="28">
        <v>24325.279999999999</v>
      </c>
      <c r="N25" s="28">
        <v>22857.06</v>
      </c>
      <c r="O25" s="28">
        <v>22857.06</v>
      </c>
      <c r="P25" s="26">
        <f>O25/N25</f>
        <v>1</v>
      </c>
      <c r="Q25" s="28"/>
      <c r="R25" s="28">
        <v>22857.09</v>
      </c>
      <c r="S25" s="26">
        <f>R25/O25</f>
        <v>1.0000013125047578</v>
      </c>
      <c r="T25" s="25"/>
      <c r="U25" s="29"/>
      <c r="V25" s="30"/>
    </row>
    <row r="26" spans="2:22" ht="28.95" customHeight="1" x14ac:dyDescent="0.35">
      <c r="B26" s="192" t="s">
        <v>38</v>
      </c>
      <c r="C26" s="194" t="s">
        <v>32</v>
      </c>
      <c r="D26" s="134" t="s">
        <v>12</v>
      </c>
      <c r="E26" s="186" t="s">
        <v>69</v>
      </c>
      <c r="F26" s="187"/>
      <c r="G26" s="187"/>
      <c r="H26" s="187"/>
      <c r="I26" s="188"/>
      <c r="J26" s="181" t="s">
        <v>46</v>
      </c>
      <c r="K26" s="183" t="s">
        <v>47</v>
      </c>
      <c r="L26" s="183" t="s">
        <v>8</v>
      </c>
      <c r="M26" s="196">
        <v>902909</v>
      </c>
      <c r="N26" s="196">
        <v>91686</v>
      </c>
      <c r="O26" s="196" t="s">
        <v>8</v>
      </c>
      <c r="P26" s="196" t="s">
        <v>8</v>
      </c>
      <c r="Q26" s="196"/>
      <c r="R26" s="196">
        <v>91837</v>
      </c>
      <c r="S26" s="175">
        <f>R26/N26</f>
        <v>1.001646925375739</v>
      </c>
      <c r="T26" s="177">
        <v>0.1</v>
      </c>
      <c r="U26" s="139" t="s">
        <v>11</v>
      </c>
      <c r="V26" s="179"/>
    </row>
    <row r="27" spans="2:22" ht="273" customHeight="1" x14ac:dyDescent="0.35">
      <c r="B27" s="192"/>
      <c r="C27" s="194"/>
      <c r="D27" s="135"/>
      <c r="E27" s="189"/>
      <c r="F27" s="190"/>
      <c r="G27" s="190"/>
      <c r="H27" s="190"/>
      <c r="I27" s="213"/>
      <c r="J27" s="182"/>
      <c r="K27" s="184"/>
      <c r="L27" s="184"/>
      <c r="M27" s="197"/>
      <c r="N27" s="197"/>
      <c r="O27" s="197"/>
      <c r="P27" s="197"/>
      <c r="Q27" s="197"/>
      <c r="R27" s="197"/>
      <c r="S27" s="176"/>
      <c r="T27" s="178"/>
      <c r="U27" s="140"/>
      <c r="V27" s="180"/>
    </row>
    <row r="28" spans="2:22" ht="61.2" customHeight="1" x14ac:dyDescent="0.35">
      <c r="B28" s="192"/>
      <c r="C28" s="194"/>
      <c r="D28" s="83" t="s">
        <v>9</v>
      </c>
      <c r="E28" s="105" t="s">
        <v>48</v>
      </c>
      <c r="F28" s="106" t="s">
        <v>49</v>
      </c>
      <c r="G28" s="106" t="s">
        <v>50</v>
      </c>
      <c r="H28" s="106" t="s">
        <v>59</v>
      </c>
      <c r="I28" s="88">
        <v>110</v>
      </c>
      <c r="J28" s="134" t="s">
        <v>13</v>
      </c>
      <c r="K28" s="183" t="s">
        <v>7</v>
      </c>
      <c r="L28" s="134" t="s">
        <v>55</v>
      </c>
      <c r="M28" s="91">
        <v>0</v>
      </c>
      <c r="N28" s="91">
        <v>42.3</v>
      </c>
      <c r="O28" s="91">
        <v>42.3</v>
      </c>
      <c r="P28" s="26">
        <f>O28/N28</f>
        <v>1</v>
      </c>
      <c r="Q28" s="95"/>
      <c r="R28" s="91">
        <v>42.3</v>
      </c>
      <c r="S28" s="93">
        <f>R28/O28</f>
        <v>1</v>
      </c>
      <c r="T28" s="96" t="s">
        <v>11</v>
      </c>
      <c r="U28" s="91" t="s">
        <v>11</v>
      </c>
      <c r="V28" s="95"/>
    </row>
    <row r="29" spans="2:22" ht="61.2" customHeight="1" x14ac:dyDescent="0.35">
      <c r="B29" s="192"/>
      <c r="C29" s="194"/>
      <c r="D29" s="19" t="s">
        <v>9</v>
      </c>
      <c r="E29" s="19" t="s">
        <v>48</v>
      </c>
      <c r="F29" s="19" t="s">
        <v>49</v>
      </c>
      <c r="G29" s="19" t="s">
        <v>50</v>
      </c>
      <c r="H29" s="19" t="s">
        <v>59</v>
      </c>
      <c r="I29" s="19" t="s">
        <v>90</v>
      </c>
      <c r="J29" s="135"/>
      <c r="K29" s="204"/>
      <c r="L29" s="206"/>
      <c r="M29" s="90">
        <v>11000</v>
      </c>
      <c r="N29" s="28">
        <v>1779.49</v>
      </c>
      <c r="O29" s="28">
        <v>1779.49</v>
      </c>
      <c r="P29" s="26">
        <f>O29/N29</f>
        <v>1</v>
      </c>
      <c r="Q29" s="28"/>
      <c r="R29" s="28">
        <v>1779.5</v>
      </c>
      <c r="S29" s="26">
        <f>R29/O29</f>
        <v>1.0000056195876346</v>
      </c>
      <c r="T29" s="25" t="s">
        <v>11</v>
      </c>
      <c r="U29" s="29" t="s">
        <v>11</v>
      </c>
      <c r="V29" s="30"/>
    </row>
    <row r="30" spans="2:22" ht="156" customHeight="1" x14ac:dyDescent="0.35">
      <c r="B30" s="193" t="s">
        <v>39</v>
      </c>
      <c r="C30" s="195" t="s">
        <v>157</v>
      </c>
      <c r="D30" s="134" t="s">
        <v>12</v>
      </c>
      <c r="E30" s="207" t="s">
        <v>69</v>
      </c>
      <c r="F30" s="205"/>
      <c r="G30" s="205"/>
      <c r="H30" s="205"/>
      <c r="I30" s="185"/>
      <c r="J30" s="207" t="s">
        <v>46</v>
      </c>
      <c r="K30" s="238" t="s">
        <v>47</v>
      </c>
      <c r="L30" s="240" t="s">
        <v>8</v>
      </c>
      <c r="M30" s="242">
        <v>0</v>
      </c>
      <c r="N30" s="244">
        <v>376981</v>
      </c>
      <c r="O30" s="139" t="s">
        <v>8</v>
      </c>
      <c r="P30" s="175" t="s">
        <v>8</v>
      </c>
      <c r="Q30" s="139"/>
      <c r="R30" s="179">
        <v>376948</v>
      </c>
      <c r="S30" s="175">
        <f>R30/N30</f>
        <v>0.99991246243179366</v>
      </c>
      <c r="T30" s="246">
        <v>0.1</v>
      </c>
      <c r="U30" s="224" t="s">
        <v>11</v>
      </c>
      <c r="V30" s="199"/>
    </row>
    <row r="31" spans="2:22" ht="162" customHeight="1" x14ac:dyDescent="0.35">
      <c r="B31" s="208"/>
      <c r="C31" s="210"/>
      <c r="D31" s="135"/>
      <c r="E31" s="151"/>
      <c r="F31" s="152"/>
      <c r="G31" s="152"/>
      <c r="H31" s="152"/>
      <c r="I31" s="153"/>
      <c r="J31" s="151"/>
      <c r="K31" s="239"/>
      <c r="L31" s="241"/>
      <c r="M31" s="243"/>
      <c r="N31" s="245"/>
      <c r="O31" s="140"/>
      <c r="P31" s="176"/>
      <c r="Q31" s="140"/>
      <c r="R31" s="180"/>
      <c r="S31" s="176"/>
      <c r="T31" s="247"/>
      <c r="U31" s="225"/>
      <c r="V31" s="200"/>
    </row>
    <row r="32" spans="2:22" ht="61.2" customHeight="1" x14ac:dyDescent="0.35">
      <c r="B32" s="209"/>
      <c r="C32" s="211"/>
      <c r="D32" s="82" t="s">
        <v>9</v>
      </c>
      <c r="E32" s="84" t="s">
        <v>48</v>
      </c>
      <c r="F32" s="85" t="s">
        <v>49</v>
      </c>
      <c r="G32" s="85" t="s">
        <v>50</v>
      </c>
      <c r="H32" s="85" t="s">
        <v>59</v>
      </c>
      <c r="I32" s="86" t="s">
        <v>158</v>
      </c>
      <c r="J32" s="101" t="s">
        <v>13</v>
      </c>
      <c r="K32" s="81" t="s">
        <v>7</v>
      </c>
      <c r="L32" s="87" t="s">
        <v>55</v>
      </c>
      <c r="M32" s="103">
        <v>0</v>
      </c>
      <c r="N32" s="90">
        <v>9513.75</v>
      </c>
      <c r="O32" s="90">
        <v>9513.75</v>
      </c>
      <c r="P32" s="92">
        <f>O32/N32</f>
        <v>1</v>
      </c>
      <c r="Q32" s="90"/>
      <c r="R32" s="90">
        <v>9513.75</v>
      </c>
      <c r="S32" s="92">
        <f>R32/O32</f>
        <v>1</v>
      </c>
      <c r="T32" s="94" t="s">
        <v>11</v>
      </c>
      <c r="U32" s="97" t="s">
        <v>11</v>
      </c>
      <c r="V32" s="102"/>
    </row>
    <row r="33" spans="2:24" ht="28.95" customHeight="1" x14ac:dyDescent="0.35">
      <c r="B33" s="192" t="s">
        <v>40</v>
      </c>
      <c r="C33" s="194" t="s">
        <v>33</v>
      </c>
      <c r="D33" s="134" t="s">
        <v>12</v>
      </c>
      <c r="E33" s="186" t="s">
        <v>70</v>
      </c>
      <c r="F33" s="187"/>
      <c r="G33" s="187"/>
      <c r="H33" s="187"/>
      <c r="I33" s="188"/>
      <c r="J33" s="181" t="s">
        <v>44</v>
      </c>
      <c r="K33" s="183" t="s">
        <v>45</v>
      </c>
      <c r="L33" s="183" t="s">
        <v>8</v>
      </c>
      <c r="M33" s="179">
        <v>3161</v>
      </c>
      <c r="N33" s="179">
        <v>2994</v>
      </c>
      <c r="O33" s="179" t="s">
        <v>8</v>
      </c>
      <c r="P33" s="179" t="s">
        <v>8</v>
      </c>
      <c r="Q33" s="179"/>
      <c r="R33" s="179">
        <v>2991</v>
      </c>
      <c r="S33" s="175">
        <f>R33/N33</f>
        <v>0.99899799599198402</v>
      </c>
      <c r="T33" s="177">
        <v>0.1</v>
      </c>
      <c r="U33" s="139" t="s">
        <v>11</v>
      </c>
      <c r="V33" s="179"/>
    </row>
    <row r="34" spans="2:24" ht="218.4" customHeight="1" x14ac:dyDescent="0.35">
      <c r="B34" s="192"/>
      <c r="C34" s="194"/>
      <c r="D34" s="135"/>
      <c r="E34" s="189"/>
      <c r="F34" s="190"/>
      <c r="G34" s="190"/>
      <c r="H34" s="190"/>
      <c r="I34" s="213"/>
      <c r="J34" s="182"/>
      <c r="K34" s="184"/>
      <c r="L34" s="184"/>
      <c r="M34" s="180"/>
      <c r="N34" s="180"/>
      <c r="O34" s="180"/>
      <c r="P34" s="180"/>
      <c r="Q34" s="180"/>
      <c r="R34" s="180"/>
      <c r="S34" s="176"/>
      <c r="T34" s="178"/>
      <c r="U34" s="140"/>
      <c r="V34" s="180"/>
    </row>
    <row r="35" spans="2:24" ht="61.2" customHeight="1" x14ac:dyDescent="0.35">
      <c r="B35" s="192"/>
      <c r="C35" s="194"/>
      <c r="D35" s="19" t="s">
        <v>9</v>
      </c>
      <c r="E35" s="19" t="s">
        <v>48</v>
      </c>
      <c r="F35" s="19" t="s">
        <v>49</v>
      </c>
      <c r="G35" s="19" t="s">
        <v>56</v>
      </c>
      <c r="H35" s="19" t="s">
        <v>58</v>
      </c>
      <c r="I35" s="19" t="s">
        <v>90</v>
      </c>
      <c r="J35" s="24" t="s">
        <v>13</v>
      </c>
      <c r="K35" s="18" t="s">
        <v>7</v>
      </c>
      <c r="L35" s="19" t="s">
        <v>55</v>
      </c>
      <c r="M35" s="28">
        <v>249099.8</v>
      </c>
      <c r="N35" s="28">
        <v>235197.97</v>
      </c>
      <c r="O35" s="28">
        <v>235197.97</v>
      </c>
      <c r="P35" s="26">
        <f>O35/N35</f>
        <v>1</v>
      </c>
      <c r="Q35" s="28"/>
      <c r="R35" s="28">
        <v>235199.71</v>
      </c>
      <c r="S35" s="26">
        <f>R35/O35</f>
        <v>1.0000073980230355</v>
      </c>
      <c r="T35" s="25" t="s">
        <v>11</v>
      </c>
      <c r="U35" s="29" t="s">
        <v>11</v>
      </c>
      <c r="V35" s="30"/>
    </row>
    <row r="36" spans="2:24" ht="28.95" customHeight="1" x14ac:dyDescent="0.35">
      <c r="B36" s="192" t="s">
        <v>41</v>
      </c>
      <c r="C36" s="194" t="s">
        <v>34</v>
      </c>
      <c r="D36" s="134" t="s">
        <v>12</v>
      </c>
      <c r="E36" s="186" t="s">
        <v>71</v>
      </c>
      <c r="F36" s="187"/>
      <c r="G36" s="187"/>
      <c r="H36" s="187"/>
      <c r="I36" s="188"/>
      <c r="J36" s="181" t="s">
        <v>162</v>
      </c>
      <c r="K36" s="183" t="s">
        <v>45</v>
      </c>
      <c r="L36" s="183" t="s">
        <v>8</v>
      </c>
      <c r="M36" s="179">
        <v>3161</v>
      </c>
      <c r="N36" s="179">
        <v>2994</v>
      </c>
      <c r="O36" s="179" t="s">
        <v>8</v>
      </c>
      <c r="P36" s="179" t="s">
        <v>8</v>
      </c>
      <c r="Q36" s="179"/>
      <c r="R36" s="179">
        <v>2991</v>
      </c>
      <c r="S36" s="175">
        <f>R36/N36</f>
        <v>0.99899799599198402</v>
      </c>
      <c r="T36" s="177">
        <v>0.1</v>
      </c>
      <c r="U36" s="139" t="s">
        <v>11</v>
      </c>
      <c r="V36" s="179"/>
    </row>
    <row r="37" spans="2:24" ht="201.6" customHeight="1" x14ac:dyDescent="0.35">
      <c r="B37" s="192"/>
      <c r="C37" s="194"/>
      <c r="D37" s="135"/>
      <c r="E37" s="189"/>
      <c r="F37" s="190"/>
      <c r="G37" s="190"/>
      <c r="H37" s="190"/>
      <c r="I37" s="213"/>
      <c r="J37" s="182"/>
      <c r="K37" s="184"/>
      <c r="L37" s="184"/>
      <c r="M37" s="180"/>
      <c r="N37" s="180"/>
      <c r="O37" s="180"/>
      <c r="P37" s="180"/>
      <c r="Q37" s="180"/>
      <c r="R37" s="180"/>
      <c r="S37" s="176"/>
      <c r="T37" s="178"/>
      <c r="U37" s="140"/>
      <c r="V37" s="180"/>
    </row>
    <row r="38" spans="2:24" ht="70.2" customHeight="1" x14ac:dyDescent="0.35">
      <c r="B38" s="193"/>
      <c r="C38" s="195"/>
      <c r="D38" s="19" t="s">
        <v>9</v>
      </c>
      <c r="E38" s="19" t="s">
        <v>48</v>
      </c>
      <c r="F38" s="19" t="s">
        <v>49</v>
      </c>
      <c r="G38" s="19" t="s">
        <v>56</v>
      </c>
      <c r="H38" s="19" t="s">
        <v>57</v>
      </c>
      <c r="I38" s="19" t="s">
        <v>90</v>
      </c>
      <c r="J38" s="24" t="s">
        <v>13</v>
      </c>
      <c r="K38" s="18" t="s">
        <v>7</v>
      </c>
      <c r="L38" s="19" t="s">
        <v>75</v>
      </c>
      <c r="M38" s="28">
        <v>101809.9</v>
      </c>
      <c r="N38" s="28">
        <v>108810.4</v>
      </c>
      <c r="O38" s="28">
        <v>108810.4</v>
      </c>
      <c r="P38" s="26">
        <f>O38/N38</f>
        <v>1</v>
      </c>
      <c r="Q38" s="28"/>
      <c r="R38" s="28">
        <v>107508.08</v>
      </c>
      <c r="S38" s="26">
        <f>R38/O38</f>
        <v>0.98803129112658361</v>
      </c>
      <c r="T38" s="25" t="s">
        <v>11</v>
      </c>
      <c r="U38" s="29" t="s">
        <v>11</v>
      </c>
      <c r="V38" s="78" t="s">
        <v>165</v>
      </c>
    </row>
    <row r="39" spans="2:24" ht="46.8" customHeight="1" x14ac:dyDescent="0.35">
      <c r="B39" s="173" t="s">
        <v>42</v>
      </c>
      <c r="C39" s="174" t="s">
        <v>32</v>
      </c>
      <c r="D39" s="185" t="s">
        <v>12</v>
      </c>
      <c r="E39" s="186" t="s">
        <v>69</v>
      </c>
      <c r="F39" s="187"/>
      <c r="G39" s="187"/>
      <c r="H39" s="187"/>
      <c r="I39" s="188"/>
      <c r="J39" s="181" t="s">
        <v>133</v>
      </c>
      <c r="K39" s="183" t="s">
        <v>47</v>
      </c>
      <c r="L39" s="183" t="s">
        <v>8</v>
      </c>
      <c r="M39" s="179">
        <v>479646</v>
      </c>
      <c r="N39" s="179">
        <v>77531</v>
      </c>
      <c r="O39" s="179" t="s">
        <v>8</v>
      </c>
      <c r="P39" s="179" t="s">
        <v>8</v>
      </c>
      <c r="Q39" s="179"/>
      <c r="R39" s="179">
        <v>78014</v>
      </c>
      <c r="S39" s="175">
        <f>R39/N39</f>
        <v>1.0062297661580528</v>
      </c>
      <c r="T39" s="177">
        <v>0.1</v>
      </c>
      <c r="U39" s="139" t="s">
        <v>11</v>
      </c>
      <c r="V39" s="179"/>
      <c r="X39" s="31"/>
    </row>
    <row r="40" spans="2:24" ht="262.2" customHeight="1" x14ac:dyDescent="0.35">
      <c r="B40" s="147"/>
      <c r="C40" s="149"/>
      <c r="D40" s="153"/>
      <c r="E40" s="189"/>
      <c r="F40" s="190"/>
      <c r="G40" s="190"/>
      <c r="H40" s="190"/>
      <c r="I40" s="191"/>
      <c r="J40" s="182"/>
      <c r="K40" s="184"/>
      <c r="L40" s="184"/>
      <c r="M40" s="180"/>
      <c r="N40" s="180"/>
      <c r="O40" s="180"/>
      <c r="P40" s="180"/>
      <c r="Q40" s="180"/>
      <c r="R40" s="180"/>
      <c r="S40" s="176"/>
      <c r="T40" s="178"/>
      <c r="U40" s="140"/>
      <c r="V40" s="180"/>
    </row>
    <row r="41" spans="2:24" ht="127.2" customHeight="1" x14ac:dyDescent="0.35">
      <c r="B41" s="147"/>
      <c r="C41" s="149"/>
      <c r="D41" s="214" t="s">
        <v>9</v>
      </c>
      <c r="E41" s="207" t="s">
        <v>48</v>
      </c>
      <c r="F41" s="258" t="s">
        <v>49</v>
      </c>
      <c r="G41" s="258" t="s">
        <v>50</v>
      </c>
      <c r="H41" s="258" t="s">
        <v>60</v>
      </c>
      <c r="I41" s="74" t="s">
        <v>135</v>
      </c>
      <c r="J41" s="185" t="s">
        <v>13</v>
      </c>
      <c r="K41" s="183" t="s">
        <v>7</v>
      </c>
      <c r="L41" s="134" t="s">
        <v>75</v>
      </c>
      <c r="M41" s="56">
        <v>11620.03</v>
      </c>
      <c r="N41" s="56">
        <v>1192.4100000000001</v>
      </c>
      <c r="O41" s="56">
        <v>1177.25</v>
      </c>
      <c r="P41" s="26">
        <f>O41/N41</f>
        <v>0.98728625221190691</v>
      </c>
      <c r="Q41" s="130" t="s">
        <v>176</v>
      </c>
      <c r="R41" s="56">
        <v>1177.25</v>
      </c>
      <c r="S41" s="57">
        <f>R41/O41</f>
        <v>1</v>
      </c>
      <c r="T41" s="59"/>
      <c r="U41" s="56"/>
      <c r="V41" s="58"/>
    </row>
    <row r="42" spans="2:24" ht="72.599999999999994" customHeight="1" x14ac:dyDescent="0.35">
      <c r="B42" s="148"/>
      <c r="C42" s="150"/>
      <c r="D42" s="215"/>
      <c r="E42" s="151"/>
      <c r="F42" s="259"/>
      <c r="G42" s="259"/>
      <c r="H42" s="259"/>
      <c r="I42" s="60" t="s">
        <v>90</v>
      </c>
      <c r="J42" s="135"/>
      <c r="K42" s="184"/>
      <c r="L42" s="135"/>
      <c r="M42" s="28">
        <v>25895.9</v>
      </c>
      <c r="N42" s="28">
        <v>6407.75</v>
      </c>
      <c r="O42" s="28">
        <v>6407.75</v>
      </c>
      <c r="P42" s="26">
        <f>O42/N42</f>
        <v>1</v>
      </c>
      <c r="Q42" s="28"/>
      <c r="R42" s="28">
        <v>6380.2</v>
      </c>
      <c r="S42" s="26">
        <f>R42/O42</f>
        <v>0.99570051890289102</v>
      </c>
      <c r="T42" s="25" t="s">
        <v>11</v>
      </c>
      <c r="U42" s="29" t="s">
        <v>11</v>
      </c>
      <c r="V42" s="78" t="s">
        <v>165</v>
      </c>
    </row>
    <row r="43" spans="2:24" ht="122.4" customHeight="1" x14ac:dyDescent="0.35">
      <c r="B43" s="173" t="s">
        <v>43</v>
      </c>
      <c r="C43" s="263" t="s">
        <v>157</v>
      </c>
      <c r="D43" s="185" t="s">
        <v>12</v>
      </c>
      <c r="E43" s="207" t="s">
        <v>159</v>
      </c>
      <c r="F43" s="205"/>
      <c r="G43" s="205"/>
      <c r="H43" s="205"/>
      <c r="I43" s="185"/>
      <c r="J43" s="134" t="s">
        <v>133</v>
      </c>
      <c r="K43" s="183" t="s">
        <v>47</v>
      </c>
      <c r="L43" s="134" t="s">
        <v>8</v>
      </c>
      <c r="M43" s="179">
        <v>0</v>
      </c>
      <c r="N43" s="179">
        <v>455950</v>
      </c>
      <c r="O43" s="139" t="s">
        <v>8</v>
      </c>
      <c r="P43" s="175" t="s">
        <v>8</v>
      </c>
      <c r="Q43" s="139"/>
      <c r="R43" s="179">
        <v>455616</v>
      </c>
      <c r="S43" s="175">
        <f>R43/N43</f>
        <v>0.9992674635376686</v>
      </c>
      <c r="T43" s="246">
        <v>0.1</v>
      </c>
      <c r="U43" s="224" t="s">
        <v>11</v>
      </c>
      <c r="V43" s="248"/>
    </row>
    <row r="44" spans="2:24" ht="181.2" customHeight="1" x14ac:dyDescent="0.35">
      <c r="B44" s="147"/>
      <c r="C44" s="264"/>
      <c r="D44" s="212"/>
      <c r="E44" s="256"/>
      <c r="F44" s="257"/>
      <c r="G44" s="257"/>
      <c r="H44" s="257"/>
      <c r="I44" s="212"/>
      <c r="J44" s="206"/>
      <c r="K44" s="204"/>
      <c r="L44" s="206"/>
      <c r="M44" s="198"/>
      <c r="N44" s="180"/>
      <c r="O44" s="140"/>
      <c r="P44" s="176"/>
      <c r="Q44" s="140"/>
      <c r="R44" s="180"/>
      <c r="S44" s="176"/>
      <c r="T44" s="247"/>
      <c r="U44" s="225"/>
      <c r="V44" s="249"/>
    </row>
    <row r="45" spans="2:24" ht="127.2" customHeight="1" x14ac:dyDescent="0.35">
      <c r="B45" s="147"/>
      <c r="C45" s="264"/>
      <c r="D45" s="261" t="s">
        <v>9</v>
      </c>
      <c r="E45" s="250" t="s">
        <v>48</v>
      </c>
      <c r="F45" s="252" t="s">
        <v>49</v>
      </c>
      <c r="G45" s="252" t="s">
        <v>50</v>
      </c>
      <c r="H45" s="252" t="s">
        <v>60</v>
      </c>
      <c r="I45" s="107" t="s">
        <v>135</v>
      </c>
      <c r="J45" s="240" t="s">
        <v>13</v>
      </c>
      <c r="K45" s="254" t="s">
        <v>7</v>
      </c>
      <c r="L45" s="255" t="s">
        <v>75</v>
      </c>
      <c r="M45" s="109">
        <v>0</v>
      </c>
      <c r="N45" s="108">
        <v>7499.72</v>
      </c>
      <c r="O45" s="90">
        <v>7404.35</v>
      </c>
      <c r="P45" s="92">
        <f>O45/N45</f>
        <v>0.98728352525160945</v>
      </c>
      <c r="Q45" s="102" t="s">
        <v>176</v>
      </c>
      <c r="R45" s="90">
        <v>7404.35</v>
      </c>
      <c r="S45" s="92">
        <f>R45/O45</f>
        <v>1</v>
      </c>
      <c r="T45" s="94"/>
      <c r="U45" s="97"/>
      <c r="V45" s="104"/>
    </row>
    <row r="46" spans="2:24" ht="72.599999999999994" customHeight="1" x14ac:dyDescent="0.35">
      <c r="B46" s="148"/>
      <c r="C46" s="265"/>
      <c r="D46" s="262"/>
      <c r="E46" s="251"/>
      <c r="F46" s="253"/>
      <c r="G46" s="253"/>
      <c r="H46" s="253"/>
      <c r="I46" s="89" t="s">
        <v>158</v>
      </c>
      <c r="J46" s="135"/>
      <c r="K46" s="184"/>
      <c r="L46" s="151"/>
      <c r="M46" s="103">
        <v>0</v>
      </c>
      <c r="N46" s="90">
        <v>30008.87</v>
      </c>
      <c r="O46" s="90">
        <v>30008.87</v>
      </c>
      <c r="P46" s="92">
        <f>O46/N46</f>
        <v>1</v>
      </c>
      <c r="Q46" s="90"/>
      <c r="R46" s="90">
        <v>30008.87</v>
      </c>
      <c r="S46" s="92">
        <f>R46/O46</f>
        <v>1</v>
      </c>
      <c r="T46" s="94" t="s">
        <v>11</v>
      </c>
      <c r="U46" s="97" t="s">
        <v>11</v>
      </c>
      <c r="V46" s="104"/>
    </row>
    <row r="47" spans="2:24" ht="53.25" customHeight="1" x14ac:dyDescent="0.35">
      <c r="B47" s="173" t="s">
        <v>64</v>
      </c>
      <c r="C47" s="174" t="s">
        <v>36</v>
      </c>
      <c r="D47" s="185" t="s">
        <v>12</v>
      </c>
      <c r="E47" s="207" t="s">
        <v>72</v>
      </c>
      <c r="F47" s="205"/>
      <c r="G47" s="205"/>
      <c r="H47" s="205"/>
      <c r="I47" s="185"/>
      <c r="J47" s="181" t="s">
        <v>133</v>
      </c>
      <c r="K47" s="183" t="s">
        <v>47</v>
      </c>
      <c r="L47" s="183" t="s">
        <v>8</v>
      </c>
      <c r="M47" s="179">
        <v>55816</v>
      </c>
      <c r="N47" s="179">
        <v>50518</v>
      </c>
      <c r="O47" s="179" t="s">
        <v>8</v>
      </c>
      <c r="P47" s="179" t="s">
        <v>8</v>
      </c>
      <c r="Q47" s="179"/>
      <c r="R47" s="179">
        <v>50518</v>
      </c>
      <c r="S47" s="175">
        <f>R47/N47</f>
        <v>1</v>
      </c>
      <c r="T47" s="177">
        <v>0.1</v>
      </c>
      <c r="U47" s="139" t="s">
        <v>11</v>
      </c>
      <c r="V47" s="179"/>
    </row>
    <row r="48" spans="2:24" ht="84.6" customHeight="1" x14ac:dyDescent="0.35">
      <c r="B48" s="147"/>
      <c r="C48" s="149"/>
      <c r="D48" s="153"/>
      <c r="E48" s="151"/>
      <c r="F48" s="152"/>
      <c r="G48" s="152"/>
      <c r="H48" s="152"/>
      <c r="I48" s="153"/>
      <c r="J48" s="182"/>
      <c r="K48" s="184"/>
      <c r="L48" s="184"/>
      <c r="M48" s="180"/>
      <c r="N48" s="180"/>
      <c r="O48" s="180"/>
      <c r="P48" s="180"/>
      <c r="Q48" s="180"/>
      <c r="R48" s="180"/>
      <c r="S48" s="176"/>
      <c r="T48" s="178"/>
      <c r="U48" s="140"/>
      <c r="V48" s="180"/>
    </row>
    <row r="49" spans="2:22" ht="61.2" customHeight="1" x14ac:dyDescent="0.35">
      <c r="B49" s="148"/>
      <c r="C49" s="150"/>
      <c r="D49" s="19" t="s">
        <v>9</v>
      </c>
      <c r="E49" s="19" t="s">
        <v>48</v>
      </c>
      <c r="F49" s="19" t="s">
        <v>49</v>
      </c>
      <c r="G49" s="19" t="s">
        <v>50</v>
      </c>
      <c r="H49" s="19" t="s">
        <v>51</v>
      </c>
      <c r="I49" s="19" t="s">
        <v>90</v>
      </c>
      <c r="J49" s="24" t="s">
        <v>13</v>
      </c>
      <c r="K49" s="18" t="s">
        <v>7</v>
      </c>
      <c r="L49" s="19" t="s">
        <v>75</v>
      </c>
      <c r="M49" s="28">
        <f>5610.4+297.5</f>
        <v>5907.9</v>
      </c>
      <c r="N49" s="28">
        <v>884.5</v>
      </c>
      <c r="O49" s="28">
        <v>884.5</v>
      </c>
      <c r="P49" s="26">
        <f>O49/N49</f>
        <v>1</v>
      </c>
      <c r="Q49" s="28"/>
      <c r="R49" s="28">
        <v>884.5</v>
      </c>
      <c r="S49" s="26">
        <f>R49/O49</f>
        <v>1</v>
      </c>
      <c r="T49" s="25" t="s">
        <v>11</v>
      </c>
      <c r="U49" s="29" t="s">
        <v>11</v>
      </c>
      <c r="V49" s="30"/>
    </row>
    <row r="50" spans="2:22" ht="112.2" customHeight="1" x14ac:dyDescent="0.35">
      <c r="B50" s="173" t="s">
        <v>160</v>
      </c>
      <c r="C50" s="174" t="s">
        <v>161</v>
      </c>
      <c r="D50" s="100" t="s">
        <v>12</v>
      </c>
      <c r="E50" s="131" t="s">
        <v>72</v>
      </c>
      <c r="F50" s="132"/>
      <c r="G50" s="132"/>
      <c r="H50" s="132"/>
      <c r="I50" s="133"/>
      <c r="J50" s="24" t="s">
        <v>133</v>
      </c>
      <c r="K50" s="18" t="s">
        <v>47</v>
      </c>
      <c r="L50" s="19" t="s">
        <v>8</v>
      </c>
      <c r="M50" s="28">
        <v>0</v>
      </c>
      <c r="N50" s="28">
        <v>48482</v>
      </c>
      <c r="O50" s="28" t="s">
        <v>8</v>
      </c>
      <c r="P50" s="26" t="s">
        <v>8</v>
      </c>
      <c r="Q50" s="28"/>
      <c r="R50" s="25">
        <v>48482</v>
      </c>
      <c r="S50" s="26">
        <f t="shared" ref="S50:S52" si="1">R50/N50</f>
        <v>1</v>
      </c>
      <c r="T50" s="45">
        <v>0.1</v>
      </c>
      <c r="U50" s="29" t="s">
        <v>11</v>
      </c>
      <c r="V50" s="30"/>
    </row>
    <row r="51" spans="2:22" ht="61.2" customHeight="1" x14ac:dyDescent="0.35">
      <c r="B51" s="148"/>
      <c r="C51" s="150"/>
      <c r="D51" s="100" t="s">
        <v>9</v>
      </c>
      <c r="E51" s="124" t="s">
        <v>48</v>
      </c>
      <c r="F51" s="99" t="s">
        <v>49</v>
      </c>
      <c r="G51" s="125" t="s">
        <v>50</v>
      </c>
      <c r="H51" s="266" t="s">
        <v>51</v>
      </c>
      <c r="I51" s="100" t="s">
        <v>158</v>
      </c>
      <c r="J51" s="24" t="s">
        <v>13</v>
      </c>
      <c r="K51" s="18" t="s">
        <v>7</v>
      </c>
      <c r="L51" s="19" t="s">
        <v>75</v>
      </c>
      <c r="M51" s="28">
        <v>0</v>
      </c>
      <c r="N51" s="28">
        <v>5023.3900000000003</v>
      </c>
      <c r="O51" s="28">
        <v>5023.3900000000003</v>
      </c>
      <c r="P51" s="26">
        <f>O51/N51</f>
        <v>1</v>
      </c>
      <c r="Q51" s="28"/>
      <c r="R51" s="28">
        <v>5023.3900000000003</v>
      </c>
      <c r="S51" s="26">
        <f>R51/O51</f>
        <v>1</v>
      </c>
      <c r="T51" s="25" t="s">
        <v>11</v>
      </c>
      <c r="U51" s="29" t="s">
        <v>11</v>
      </c>
      <c r="V51" s="30"/>
    </row>
    <row r="52" spans="2:22" ht="134.4" customHeight="1" x14ac:dyDescent="0.35">
      <c r="B52" s="173" t="s">
        <v>163</v>
      </c>
      <c r="C52" s="174" t="s">
        <v>35</v>
      </c>
      <c r="D52" s="44" t="s">
        <v>12</v>
      </c>
      <c r="E52" s="151" t="s">
        <v>73</v>
      </c>
      <c r="F52" s="152"/>
      <c r="G52" s="152"/>
      <c r="H52" s="152"/>
      <c r="I52" s="153"/>
      <c r="J52" s="24" t="s">
        <v>133</v>
      </c>
      <c r="K52" s="18" t="s">
        <v>47</v>
      </c>
      <c r="L52" s="18" t="s">
        <v>8</v>
      </c>
      <c r="M52" s="25">
        <v>235684</v>
      </c>
      <c r="N52" s="25">
        <v>206367</v>
      </c>
      <c r="O52" s="25" t="s">
        <v>8</v>
      </c>
      <c r="P52" s="25" t="s">
        <v>8</v>
      </c>
      <c r="Q52" s="25"/>
      <c r="R52" s="25">
        <v>206106</v>
      </c>
      <c r="S52" s="26">
        <f t="shared" si="1"/>
        <v>0.99873526290540637</v>
      </c>
      <c r="T52" s="27">
        <v>0.1</v>
      </c>
      <c r="U52" s="28" t="s">
        <v>11</v>
      </c>
      <c r="V52" s="25"/>
    </row>
    <row r="53" spans="2:22" ht="126" customHeight="1" x14ac:dyDescent="0.35">
      <c r="B53" s="148"/>
      <c r="C53" s="150"/>
      <c r="D53" s="35" t="s">
        <v>9</v>
      </c>
      <c r="E53" s="19" t="s">
        <v>48</v>
      </c>
      <c r="F53" s="19" t="s">
        <v>49</v>
      </c>
      <c r="G53" s="19" t="s">
        <v>50</v>
      </c>
      <c r="H53" s="19" t="s">
        <v>60</v>
      </c>
      <c r="I53" s="19" t="s">
        <v>76</v>
      </c>
      <c r="J53" s="24" t="s">
        <v>13</v>
      </c>
      <c r="K53" s="18" t="s">
        <v>7</v>
      </c>
      <c r="L53" s="19" t="s">
        <v>75</v>
      </c>
      <c r="M53" s="28">
        <v>13531.37</v>
      </c>
      <c r="N53" s="28">
        <v>10893.59</v>
      </c>
      <c r="O53" s="28">
        <v>10755.06</v>
      </c>
      <c r="P53" s="26">
        <f>O53/N53</f>
        <v>0.9872833473629905</v>
      </c>
      <c r="Q53" s="30" t="s">
        <v>176</v>
      </c>
      <c r="R53" s="28">
        <v>10755.06</v>
      </c>
      <c r="S53" s="26">
        <f>R53/O53</f>
        <v>1</v>
      </c>
      <c r="T53" s="25" t="s">
        <v>11</v>
      </c>
      <c r="U53" s="29" t="s">
        <v>11</v>
      </c>
      <c r="V53" s="30"/>
    </row>
    <row r="54" spans="2:22" ht="76.2" customHeight="1" x14ac:dyDescent="0.35">
      <c r="B54" s="173" t="s">
        <v>164</v>
      </c>
      <c r="C54" s="174" t="s">
        <v>61</v>
      </c>
      <c r="D54" s="36" t="s">
        <v>12</v>
      </c>
      <c r="E54" s="151" t="s">
        <v>62</v>
      </c>
      <c r="F54" s="152"/>
      <c r="G54" s="152"/>
      <c r="H54" s="152"/>
      <c r="I54" s="153"/>
      <c r="J54" s="24" t="s">
        <v>134</v>
      </c>
      <c r="K54" s="18" t="s">
        <v>63</v>
      </c>
      <c r="L54" s="18" t="s">
        <v>8</v>
      </c>
      <c r="M54" s="25">
        <v>3501</v>
      </c>
      <c r="N54" s="25">
        <v>2687</v>
      </c>
      <c r="O54" s="25" t="s">
        <v>8</v>
      </c>
      <c r="P54" s="25" t="s">
        <v>8</v>
      </c>
      <c r="Q54" s="25"/>
      <c r="R54" s="25">
        <v>2723</v>
      </c>
      <c r="S54" s="26">
        <f t="shared" ref="S54" si="2">R54/N54</f>
        <v>1.013397841458876</v>
      </c>
      <c r="T54" s="27">
        <v>0.1</v>
      </c>
      <c r="U54" s="28" t="s">
        <v>11</v>
      </c>
      <c r="V54" s="25"/>
    </row>
    <row r="55" spans="2:22" ht="76.2" customHeight="1" x14ac:dyDescent="0.35">
      <c r="B55" s="147"/>
      <c r="C55" s="149"/>
      <c r="D55" s="77"/>
      <c r="E55" s="124" t="s">
        <v>48</v>
      </c>
      <c r="F55" s="266" t="s">
        <v>49</v>
      </c>
      <c r="G55" s="76" t="s">
        <v>65</v>
      </c>
      <c r="H55" s="266" t="s">
        <v>66</v>
      </c>
      <c r="I55" s="77" t="s">
        <v>90</v>
      </c>
      <c r="J55" s="134" t="s">
        <v>13</v>
      </c>
      <c r="K55" s="183" t="s">
        <v>7</v>
      </c>
      <c r="L55" s="134" t="s">
        <v>75</v>
      </c>
      <c r="M55" s="28">
        <v>20085.900000000001</v>
      </c>
      <c r="N55" s="28">
        <v>20033.099999999999</v>
      </c>
      <c r="O55" s="28">
        <v>20033.099999999999</v>
      </c>
      <c r="P55" s="26">
        <f>O55/N55</f>
        <v>1</v>
      </c>
      <c r="Q55" s="25"/>
      <c r="R55" s="28">
        <v>20060.97</v>
      </c>
      <c r="S55" s="26">
        <f>R55/O55</f>
        <v>1.001391197568025</v>
      </c>
      <c r="T55" s="27" t="s">
        <v>11</v>
      </c>
      <c r="U55" s="28" t="s">
        <v>11</v>
      </c>
      <c r="V55" s="123" t="s">
        <v>166</v>
      </c>
    </row>
    <row r="56" spans="2:22" ht="55.8" customHeight="1" x14ac:dyDescent="0.35">
      <c r="B56" s="148"/>
      <c r="C56" s="150"/>
      <c r="D56" s="35" t="s">
        <v>9</v>
      </c>
      <c r="E56" s="19" t="s">
        <v>48</v>
      </c>
      <c r="F56" s="19" t="s">
        <v>49</v>
      </c>
      <c r="G56" s="19" t="s">
        <v>65</v>
      </c>
      <c r="H56" s="19" t="s">
        <v>142</v>
      </c>
      <c r="I56" s="19" t="s">
        <v>90</v>
      </c>
      <c r="J56" s="135"/>
      <c r="K56" s="184"/>
      <c r="L56" s="135"/>
      <c r="M56" s="28">
        <v>518.6</v>
      </c>
      <c r="N56" s="28">
        <v>518.6</v>
      </c>
      <c r="O56" s="28">
        <v>518.6</v>
      </c>
      <c r="P56" s="26">
        <f>O56/N56</f>
        <v>1</v>
      </c>
      <c r="Q56" s="30"/>
      <c r="R56" s="28">
        <v>356.78</v>
      </c>
      <c r="S56" s="26">
        <f>R56/O56</f>
        <v>0.68796760509062849</v>
      </c>
      <c r="T56" s="25" t="s">
        <v>11</v>
      </c>
      <c r="U56" s="29" t="s">
        <v>11</v>
      </c>
      <c r="V56" s="30" t="s">
        <v>167</v>
      </c>
    </row>
    <row r="57" spans="2:22" ht="30" customHeight="1" x14ac:dyDescent="0.35">
      <c r="B57" s="156"/>
      <c r="C57" s="157" t="s">
        <v>77</v>
      </c>
      <c r="D57" s="158"/>
      <c r="E57" s="158"/>
      <c r="F57" s="158"/>
      <c r="G57" s="158"/>
      <c r="H57" s="158"/>
      <c r="I57" s="159"/>
      <c r="J57" s="1" t="s">
        <v>10</v>
      </c>
      <c r="K57" s="23" t="s">
        <v>7</v>
      </c>
      <c r="L57" s="163"/>
      <c r="M57" s="98">
        <f>M10+M11+M12+M13+M16+M17+M18+M19+M22+M23+M24+M25+M29+M35+M38+M41+M42+M49+M53+M56+M55+M32+M45+M46+M51+M28</f>
        <v>975772.10000000009</v>
      </c>
      <c r="N57" s="98">
        <f>N10+N11+N12+N13+N16+N17+N18+N19+N22+N23+N24+N25+N29+N35+N38+N41+N42+N49+N53+N56+N55+N32+N45+N46+N51+N28</f>
        <v>957039.09</v>
      </c>
      <c r="O57" s="98">
        <f>O10+O11+O12+O13+O16+O17+O18+O19+O22+O23+O24+O25+O29+O35+O38+O41+O42+O49+O53+O56+O55+O32+O45+O46+O51+O28</f>
        <v>956025.55</v>
      </c>
      <c r="P57" s="20">
        <f>O57/N57</f>
        <v>0.99894096279808187</v>
      </c>
      <c r="Q57" s="154"/>
      <c r="R57" s="154">
        <f>R10+R11+R12+R13+R16+R17+R18+R19+R22+R23+R24+R25+R29+R35+R38+R41+R42+R49+R53+R56+R55+R28+R32+R45+R46+R51</f>
        <v>953266.00000000012</v>
      </c>
      <c r="S57" s="4">
        <f t="shared" ref="S57" si="3">R57/O57</f>
        <v>0.99711351856652797</v>
      </c>
      <c r="T57" s="139"/>
      <c r="U57" s="139"/>
      <c r="V57" s="139"/>
    </row>
    <row r="58" spans="2:22" ht="49.8" customHeight="1" x14ac:dyDescent="0.35">
      <c r="B58" s="137"/>
      <c r="C58" s="160"/>
      <c r="D58" s="161"/>
      <c r="E58" s="161"/>
      <c r="F58" s="161"/>
      <c r="G58" s="161"/>
      <c r="H58" s="161"/>
      <c r="I58" s="162"/>
      <c r="J58" s="1" t="s">
        <v>20</v>
      </c>
      <c r="K58" s="23" t="s">
        <v>7</v>
      </c>
      <c r="L58" s="164"/>
      <c r="M58" s="34" t="s">
        <v>8</v>
      </c>
      <c r="N58" s="34">
        <v>905054.6</v>
      </c>
      <c r="O58" s="138" t="s">
        <v>8</v>
      </c>
      <c r="P58" s="138"/>
      <c r="Q58" s="155"/>
      <c r="R58" s="155">
        <f>R11+R12+R13+R14+R17+R18+R19+R20+R23+R24+R25+R26+R33+R36+R39+R42+R47+R52+R54+R57</f>
        <v>1909152.54</v>
      </c>
      <c r="S58" s="4">
        <f>R57/N58</f>
        <v>1.0532690513920377</v>
      </c>
      <c r="T58" s="140"/>
      <c r="U58" s="140"/>
      <c r="V58" s="140"/>
    </row>
    <row r="59" spans="2:22" ht="45" customHeight="1" x14ac:dyDescent="0.35">
      <c r="B59" s="66" t="s">
        <v>78</v>
      </c>
      <c r="C59" s="165" t="s">
        <v>79</v>
      </c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6"/>
    </row>
    <row r="60" spans="2:22" ht="181.2" customHeight="1" x14ac:dyDescent="0.35">
      <c r="B60" s="147" t="s">
        <v>80</v>
      </c>
      <c r="C60" s="149" t="s">
        <v>86</v>
      </c>
      <c r="D60" s="36" t="s">
        <v>12</v>
      </c>
      <c r="E60" s="151" t="s">
        <v>168</v>
      </c>
      <c r="F60" s="152"/>
      <c r="G60" s="152"/>
      <c r="H60" s="152"/>
      <c r="I60" s="153"/>
      <c r="J60" s="55" t="s">
        <v>46</v>
      </c>
      <c r="K60" s="65" t="s">
        <v>87</v>
      </c>
      <c r="L60" s="65" t="s">
        <v>8</v>
      </c>
      <c r="M60" s="64">
        <v>258205</v>
      </c>
      <c r="N60" s="64">
        <v>258205</v>
      </c>
      <c r="O60" s="64" t="s">
        <v>8</v>
      </c>
      <c r="P60" s="64" t="s">
        <v>8</v>
      </c>
      <c r="Q60" s="64"/>
      <c r="R60" s="64">
        <v>259407</v>
      </c>
      <c r="S60" s="62">
        <f t="shared" ref="S60" si="4">R60/N60</f>
        <v>1.0046552158168898</v>
      </c>
      <c r="T60" s="63">
        <v>0.05</v>
      </c>
      <c r="U60" s="61" t="s">
        <v>11</v>
      </c>
      <c r="V60" s="64"/>
    </row>
    <row r="61" spans="2:22" ht="76.2" customHeight="1" x14ac:dyDescent="0.35">
      <c r="B61" s="148"/>
      <c r="C61" s="150"/>
      <c r="D61" s="35" t="s">
        <v>9</v>
      </c>
      <c r="E61" s="19" t="s">
        <v>88</v>
      </c>
      <c r="F61" s="19" t="s">
        <v>49</v>
      </c>
      <c r="G61" s="19" t="s">
        <v>50</v>
      </c>
      <c r="H61" s="19" t="s">
        <v>89</v>
      </c>
      <c r="I61" s="19" t="s">
        <v>90</v>
      </c>
      <c r="J61" s="24" t="s">
        <v>13</v>
      </c>
      <c r="K61" s="18" t="s">
        <v>7</v>
      </c>
      <c r="L61" s="19" t="s">
        <v>75</v>
      </c>
      <c r="M61" s="28">
        <v>37350.800000000003</v>
      </c>
      <c r="N61" s="28">
        <v>38494.5</v>
      </c>
      <c r="O61" s="28">
        <v>38494.5</v>
      </c>
      <c r="P61" s="26">
        <f>O61/N61</f>
        <v>1</v>
      </c>
      <c r="Q61" s="28"/>
      <c r="R61" s="28">
        <v>38594</v>
      </c>
      <c r="S61" s="26">
        <f>R61/O61</f>
        <v>1.0025847848393927</v>
      </c>
      <c r="T61" s="25" t="s">
        <v>11</v>
      </c>
      <c r="U61" s="29" t="s">
        <v>11</v>
      </c>
      <c r="V61" s="30" t="s">
        <v>166</v>
      </c>
    </row>
    <row r="62" spans="2:22" ht="75.599999999999994" customHeight="1" x14ac:dyDescent="0.35">
      <c r="B62" s="173" t="s">
        <v>81</v>
      </c>
      <c r="C62" s="174" t="s">
        <v>91</v>
      </c>
      <c r="D62" s="36" t="s">
        <v>12</v>
      </c>
      <c r="E62" s="151" t="s">
        <v>92</v>
      </c>
      <c r="F62" s="152"/>
      <c r="G62" s="152"/>
      <c r="H62" s="152"/>
      <c r="I62" s="153"/>
      <c r="J62" s="24" t="s">
        <v>46</v>
      </c>
      <c r="K62" s="18" t="s">
        <v>87</v>
      </c>
      <c r="L62" s="18" t="s">
        <v>8</v>
      </c>
      <c r="M62" s="25">
        <v>144178</v>
      </c>
      <c r="N62" s="25">
        <v>144178</v>
      </c>
      <c r="O62" s="25" t="s">
        <v>8</v>
      </c>
      <c r="P62" s="25" t="s">
        <v>8</v>
      </c>
      <c r="Q62" s="25"/>
      <c r="R62" s="25">
        <v>144407</v>
      </c>
      <c r="S62" s="26">
        <f t="shared" ref="S62" si="5">R62/N62</f>
        <v>1.0015883144446449</v>
      </c>
      <c r="T62" s="27">
        <v>0.05</v>
      </c>
      <c r="U62" s="28" t="s">
        <v>11</v>
      </c>
      <c r="V62" s="25"/>
    </row>
    <row r="63" spans="2:22" ht="66" customHeight="1" x14ac:dyDescent="0.35">
      <c r="B63" s="148"/>
      <c r="C63" s="150"/>
      <c r="D63" s="35" t="s">
        <v>9</v>
      </c>
      <c r="E63" s="19" t="s">
        <v>88</v>
      </c>
      <c r="F63" s="19" t="s">
        <v>49</v>
      </c>
      <c r="G63" s="19" t="s">
        <v>50</v>
      </c>
      <c r="H63" s="19" t="s">
        <v>89</v>
      </c>
      <c r="I63" s="19" t="s">
        <v>90</v>
      </c>
      <c r="J63" s="24" t="s">
        <v>13</v>
      </c>
      <c r="K63" s="18" t="s">
        <v>7</v>
      </c>
      <c r="L63" s="19" t="s">
        <v>75</v>
      </c>
      <c r="M63" s="28">
        <v>21009.8</v>
      </c>
      <c r="N63" s="28">
        <v>21653.200000000001</v>
      </c>
      <c r="O63" s="28">
        <v>21653.200000000001</v>
      </c>
      <c r="P63" s="26">
        <f>O63/N63</f>
        <v>1</v>
      </c>
      <c r="Q63" s="28"/>
      <c r="R63" s="28">
        <v>21709.200000000001</v>
      </c>
      <c r="S63" s="26">
        <f>R63/O63</f>
        <v>1.0025862228215692</v>
      </c>
      <c r="T63" s="25" t="s">
        <v>11</v>
      </c>
      <c r="U63" s="29" t="s">
        <v>11</v>
      </c>
      <c r="V63" s="30" t="s">
        <v>166</v>
      </c>
    </row>
    <row r="64" spans="2:22" ht="75.599999999999994" customHeight="1" x14ac:dyDescent="0.35">
      <c r="B64" s="173" t="s">
        <v>82</v>
      </c>
      <c r="C64" s="174" t="s">
        <v>93</v>
      </c>
      <c r="D64" s="36" t="s">
        <v>12</v>
      </c>
      <c r="E64" s="151" t="s">
        <v>94</v>
      </c>
      <c r="F64" s="152"/>
      <c r="G64" s="152"/>
      <c r="H64" s="152"/>
      <c r="I64" s="153"/>
      <c r="J64" s="24" t="s">
        <v>95</v>
      </c>
      <c r="K64" s="18" t="s">
        <v>45</v>
      </c>
      <c r="L64" s="18" t="s">
        <v>8</v>
      </c>
      <c r="M64" s="25">
        <v>71128</v>
      </c>
      <c r="N64" s="25">
        <v>71128</v>
      </c>
      <c r="O64" s="25" t="s">
        <v>8</v>
      </c>
      <c r="P64" s="25" t="s">
        <v>8</v>
      </c>
      <c r="Q64" s="25"/>
      <c r="R64" s="25">
        <v>74094</v>
      </c>
      <c r="S64" s="26">
        <f t="shared" ref="S64" si="6">R64/N64</f>
        <v>1.0416994713755483</v>
      </c>
      <c r="T64" s="27">
        <v>0.05</v>
      </c>
      <c r="U64" s="29" t="s">
        <v>11</v>
      </c>
      <c r="V64" s="43"/>
    </row>
    <row r="65" spans="2:22" ht="61.2" customHeight="1" x14ac:dyDescent="0.35">
      <c r="B65" s="148"/>
      <c r="C65" s="150"/>
      <c r="D65" s="35" t="s">
        <v>9</v>
      </c>
      <c r="E65" s="19" t="s">
        <v>88</v>
      </c>
      <c r="F65" s="19" t="s">
        <v>96</v>
      </c>
      <c r="G65" s="19" t="s">
        <v>56</v>
      </c>
      <c r="H65" s="19" t="s">
        <v>97</v>
      </c>
      <c r="I65" s="19" t="s">
        <v>90</v>
      </c>
      <c r="J65" s="24" t="s">
        <v>13</v>
      </c>
      <c r="K65" s="18" t="s">
        <v>7</v>
      </c>
      <c r="L65" s="19" t="s">
        <v>75</v>
      </c>
      <c r="M65" s="28">
        <v>6480.4</v>
      </c>
      <c r="N65" s="28">
        <v>6488.6</v>
      </c>
      <c r="O65" s="28">
        <v>6488.6</v>
      </c>
      <c r="P65" s="26">
        <f>O65/N65</f>
        <v>1</v>
      </c>
      <c r="Q65" s="28"/>
      <c r="R65" s="28">
        <v>6489.7</v>
      </c>
      <c r="S65" s="26">
        <f>R65/O65</f>
        <v>1.0001695280954288</v>
      </c>
      <c r="T65" s="25" t="s">
        <v>11</v>
      </c>
      <c r="U65" s="29" t="s">
        <v>11</v>
      </c>
      <c r="V65" s="30"/>
    </row>
    <row r="66" spans="2:22" ht="171.6" customHeight="1" x14ac:dyDescent="0.35">
      <c r="B66" s="173" t="s">
        <v>83</v>
      </c>
      <c r="C66" s="174" t="s">
        <v>98</v>
      </c>
      <c r="D66" s="36" t="s">
        <v>12</v>
      </c>
      <c r="E66" s="151" t="s">
        <v>141</v>
      </c>
      <c r="F66" s="152"/>
      <c r="G66" s="152"/>
      <c r="H66" s="152"/>
      <c r="I66" s="153"/>
      <c r="J66" s="24" t="s">
        <v>99</v>
      </c>
      <c r="K66" s="18" t="s">
        <v>100</v>
      </c>
      <c r="L66" s="18" t="s">
        <v>8</v>
      </c>
      <c r="M66" s="25">
        <v>4000</v>
      </c>
      <c r="N66" s="25">
        <v>4000</v>
      </c>
      <c r="O66" s="25" t="s">
        <v>8</v>
      </c>
      <c r="P66" s="25" t="s">
        <v>8</v>
      </c>
      <c r="Q66" s="25"/>
      <c r="R66" s="25">
        <v>4278</v>
      </c>
      <c r="S66" s="26">
        <f t="shared" ref="S66" si="7">R66/N66</f>
        <v>1.0694999999999999</v>
      </c>
      <c r="T66" s="27">
        <v>0.05</v>
      </c>
      <c r="U66" s="25">
        <f>R66-(N66+(N66*T66))</f>
        <v>78</v>
      </c>
      <c r="V66" s="80" t="s">
        <v>101</v>
      </c>
    </row>
    <row r="67" spans="2:22" ht="64.2" customHeight="1" x14ac:dyDescent="0.35">
      <c r="B67" s="148"/>
      <c r="C67" s="150"/>
      <c r="D67" s="35" t="s">
        <v>9</v>
      </c>
      <c r="E67" s="19" t="s">
        <v>88</v>
      </c>
      <c r="F67" s="19" t="s">
        <v>96</v>
      </c>
      <c r="G67" s="19" t="s">
        <v>56</v>
      </c>
      <c r="H67" s="19" t="s">
        <v>97</v>
      </c>
      <c r="I67" s="19" t="s">
        <v>90</v>
      </c>
      <c r="J67" s="24" t="s">
        <v>13</v>
      </c>
      <c r="K67" s="18" t="s">
        <v>7</v>
      </c>
      <c r="L67" s="19" t="s">
        <v>75</v>
      </c>
      <c r="M67" s="28">
        <v>1851.5</v>
      </c>
      <c r="N67" s="28">
        <v>1853.9</v>
      </c>
      <c r="O67" s="28">
        <v>1853.9</v>
      </c>
      <c r="P67" s="26">
        <f>O67/N67</f>
        <v>1</v>
      </c>
      <c r="Q67" s="28"/>
      <c r="R67" s="28">
        <v>1854.2</v>
      </c>
      <c r="S67" s="26">
        <f>R67/O67</f>
        <v>1.0001618210259453</v>
      </c>
      <c r="T67" s="25" t="s">
        <v>11</v>
      </c>
      <c r="U67" s="29" t="s">
        <v>11</v>
      </c>
      <c r="V67" s="78"/>
    </row>
    <row r="68" spans="2:22" ht="67.2" customHeight="1" x14ac:dyDescent="0.35">
      <c r="B68" s="173" t="s">
        <v>84</v>
      </c>
      <c r="C68" s="174" t="s">
        <v>102</v>
      </c>
      <c r="D68" s="36" t="s">
        <v>12</v>
      </c>
      <c r="E68" s="151" t="s">
        <v>169</v>
      </c>
      <c r="F68" s="152"/>
      <c r="G68" s="152"/>
      <c r="H68" s="152"/>
      <c r="I68" s="153"/>
      <c r="J68" s="24" t="s">
        <v>99</v>
      </c>
      <c r="K68" s="18" t="s">
        <v>100</v>
      </c>
      <c r="L68" s="18" t="s">
        <v>8</v>
      </c>
      <c r="M68" s="25">
        <v>72700</v>
      </c>
      <c r="N68" s="25">
        <v>72700</v>
      </c>
      <c r="O68" s="25" t="s">
        <v>8</v>
      </c>
      <c r="P68" s="25" t="s">
        <v>8</v>
      </c>
      <c r="Q68" s="25"/>
      <c r="R68" s="25">
        <v>72007</v>
      </c>
      <c r="S68" s="26">
        <f t="shared" ref="S68" si="8">R68/N68</f>
        <v>0.99046767537826685</v>
      </c>
      <c r="T68" s="27">
        <v>0.05</v>
      </c>
      <c r="U68" s="28" t="s">
        <v>11</v>
      </c>
      <c r="V68" s="25"/>
    </row>
    <row r="69" spans="2:22" ht="68.400000000000006" customHeight="1" x14ac:dyDescent="0.35">
      <c r="B69" s="148"/>
      <c r="C69" s="150"/>
      <c r="D69" s="35" t="s">
        <v>9</v>
      </c>
      <c r="E69" s="19" t="s">
        <v>88</v>
      </c>
      <c r="F69" s="19" t="s">
        <v>96</v>
      </c>
      <c r="G69" s="19" t="s">
        <v>56</v>
      </c>
      <c r="H69" s="19" t="s">
        <v>97</v>
      </c>
      <c r="I69" s="19" t="s">
        <v>90</v>
      </c>
      <c r="J69" s="24" t="s">
        <v>13</v>
      </c>
      <c r="K69" s="18" t="s">
        <v>7</v>
      </c>
      <c r="L69" s="19" t="s">
        <v>75</v>
      </c>
      <c r="M69" s="28">
        <v>2486.4</v>
      </c>
      <c r="N69" s="28">
        <v>2489.5</v>
      </c>
      <c r="O69" s="28">
        <v>2489.5</v>
      </c>
      <c r="P69" s="26">
        <f>O69/N69</f>
        <v>1</v>
      </c>
      <c r="Q69" s="28"/>
      <c r="R69" s="28">
        <v>2489.9</v>
      </c>
      <c r="S69" s="26">
        <f>R69/O69</f>
        <v>1.0001606748343042</v>
      </c>
      <c r="T69" s="25" t="s">
        <v>11</v>
      </c>
      <c r="U69" s="29" t="s">
        <v>11</v>
      </c>
      <c r="V69" s="79"/>
    </row>
    <row r="70" spans="2:22" ht="69.599999999999994" customHeight="1" x14ac:dyDescent="0.35">
      <c r="B70" s="173" t="s">
        <v>85</v>
      </c>
      <c r="C70" s="174" t="s">
        <v>103</v>
      </c>
      <c r="D70" s="36" t="s">
        <v>12</v>
      </c>
      <c r="E70" s="151" t="s">
        <v>104</v>
      </c>
      <c r="F70" s="152"/>
      <c r="G70" s="152"/>
      <c r="H70" s="152"/>
      <c r="I70" s="153"/>
      <c r="J70" s="24" t="s">
        <v>105</v>
      </c>
      <c r="K70" s="18" t="s">
        <v>106</v>
      </c>
      <c r="L70" s="18" t="s">
        <v>8</v>
      </c>
      <c r="M70" s="25">
        <v>81</v>
      </c>
      <c r="N70" s="25">
        <v>81</v>
      </c>
      <c r="O70" s="25" t="s">
        <v>8</v>
      </c>
      <c r="P70" s="25" t="s">
        <v>8</v>
      </c>
      <c r="Q70" s="25"/>
      <c r="R70" s="25">
        <v>81</v>
      </c>
      <c r="S70" s="26">
        <f t="shared" ref="S70" si="9">R70/N70</f>
        <v>1</v>
      </c>
      <c r="T70" s="27">
        <v>0.05</v>
      </c>
      <c r="U70" s="28" t="s">
        <v>11</v>
      </c>
      <c r="V70" s="25"/>
    </row>
    <row r="71" spans="2:22" ht="66.599999999999994" customHeight="1" x14ac:dyDescent="0.35">
      <c r="B71" s="148"/>
      <c r="C71" s="150"/>
      <c r="D71" s="35" t="s">
        <v>9</v>
      </c>
      <c r="E71" s="19" t="s">
        <v>88</v>
      </c>
      <c r="F71" s="19" t="s">
        <v>96</v>
      </c>
      <c r="G71" s="19" t="s">
        <v>56</v>
      </c>
      <c r="H71" s="19" t="s">
        <v>97</v>
      </c>
      <c r="I71" s="19" t="s">
        <v>90</v>
      </c>
      <c r="J71" s="24" t="s">
        <v>13</v>
      </c>
      <c r="K71" s="18" t="s">
        <v>7</v>
      </c>
      <c r="L71" s="19" t="s">
        <v>75</v>
      </c>
      <c r="M71" s="28">
        <v>2407</v>
      </c>
      <c r="N71" s="28">
        <v>2410.1</v>
      </c>
      <c r="O71" s="28">
        <v>2410.1</v>
      </c>
      <c r="P71" s="26">
        <f>O71/N71</f>
        <v>1</v>
      </c>
      <c r="Q71" s="28"/>
      <c r="R71" s="28">
        <v>2410.6</v>
      </c>
      <c r="S71" s="26">
        <f>R71/O71</f>
        <v>1.000207460271358</v>
      </c>
      <c r="T71" s="25" t="s">
        <v>11</v>
      </c>
      <c r="U71" s="29" t="s">
        <v>11</v>
      </c>
      <c r="V71" s="78"/>
    </row>
    <row r="72" spans="2:22" ht="30" customHeight="1" x14ac:dyDescent="0.35">
      <c r="B72" s="156"/>
      <c r="C72" s="157" t="s">
        <v>107</v>
      </c>
      <c r="D72" s="158"/>
      <c r="E72" s="158"/>
      <c r="F72" s="158"/>
      <c r="G72" s="158"/>
      <c r="H72" s="158"/>
      <c r="I72" s="159"/>
      <c r="J72" s="1" t="s">
        <v>10</v>
      </c>
      <c r="K72" s="23" t="s">
        <v>7</v>
      </c>
      <c r="L72" s="163"/>
      <c r="M72" s="38">
        <f>M61+M63+M65+M67+M69+M71</f>
        <v>71585.899999999994</v>
      </c>
      <c r="N72" s="38">
        <f t="shared" ref="N72:O72" si="10">N61+N63+N65+N67+N69+N71</f>
        <v>73389.8</v>
      </c>
      <c r="O72" s="38">
        <f t="shared" si="10"/>
        <v>73389.8</v>
      </c>
      <c r="P72" s="20">
        <f>O72/N72</f>
        <v>1</v>
      </c>
      <c r="Q72" s="154"/>
      <c r="R72" s="154">
        <f t="shared" ref="R72:R73" si="11">R61+R63+R65+R67+R69+R71</f>
        <v>73547.599999999991</v>
      </c>
      <c r="S72" s="4">
        <f t="shared" ref="S72" si="12">R72/O72</f>
        <v>1.0021501625566493</v>
      </c>
      <c r="T72" s="139"/>
      <c r="U72" s="139"/>
      <c r="V72" s="139"/>
    </row>
    <row r="73" spans="2:22" ht="43.8" customHeight="1" x14ac:dyDescent="0.35">
      <c r="B73" s="137"/>
      <c r="C73" s="160"/>
      <c r="D73" s="161"/>
      <c r="E73" s="161"/>
      <c r="F73" s="161"/>
      <c r="G73" s="161"/>
      <c r="H73" s="161"/>
      <c r="I73" s="162"/>
      <c r="J73" s="1" t="s">
        <v>130</v>
      </c>
      <c r="K73" s="23" t="s">
        <v>7</v>
      </c>
      <c r="L73" s="164"/>
      <c r="M73" s="38" t="s">
        <v>8</v>
      </c>
      <c r="N73" s="38">
        <v>75566.7</v>
      </c>
      <c r="O73" s="138" t="s">
        <v>8</v>
      </c>
      <c r="P73" s="138"/>
      <c r="Q73" s="155"/>
      <c r="R73" s="155">
        <f t="shared" si="11"/>
        <v>368414.6</v>
      </c>
      <c r="S73" s="4">
        <f>R72/N73</f>
        <v>0.97328055876464092</v>
      </c>
      <c r="T73" s="140"/>
      <c r="U73" s="140"/>
      <c r="V73" s="140"/>
    </row>
    <row r="74" spans="2:22" ht="51" customHeight="1" x14ac:dyDescent="0.35">
      <c r="B74" s="66" t="s">
        <v>108</v>
      </c>
      <c r="C74" s="165" t="s">
        <v>113</v>
      </c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6"/>
    </row>
    <row r="75" spans="2:22" ht="393.6" customHeight="1" x14ac:dyDescent="0.35">
      <c r="B75" s="147" t="s">
        <v>109</v>
      </c>
      <c r="C75" s="149" t="s">
        <v>114</v>
      </c>
      <c r="D75" s="36" t="s">
        <v>12</v>
      </c>
      <c r="E75" s="151" t="s">
        <v>170</v>
      </c>
      <c r="F75" s="152"/>
      <c r="G75" s="152"/>
      <c r="H75" s="152"/>
      <c r="I75" s="153"/>
      <c r="J75" s="55" t="s">
        <v>118</v>
      </c>
      <c r="K75" s="65" t="s">
        <v>45</v>
      </c>
      <c r="L75" s="65" t="s">
        <v>8</v>
      </c>
      <c r="M75" s="64">
        <v>614</v>
      </c>
      <c r="N75" s="64">
        <v>568</v>
      </c>
      <c r="O75" s="64" t="s">
        <v>8</v>
      </c>
      <c r="P75" s="64" t="s">
        <v>8</v>
      </c>
      <c r="Q75" s="64"/>
      <c r="R75" s="64">
        <v>568</v>
      </c>
      <c r="S75" s="62">
        <f>N75/R75</f>
        <v>1</v>
      </c>
      <c r="T75" s="63">
        <v>0.1</v>
      </c>
      <c r="U75" s="61" t="s">
        <v>11</v>
      </c>
      <c r="V75" s="64"/>
    </row>
    <row r="76" spans="2:22" ht="60.6" customHeight="1" x14ac:dyDescent="0.35">
      <c r="B76" s="147"/>
      <c r="C76" s="149"/>
      <c r="D76" s="214" t="s">
        <v>9</v>
      </c>
      <c r="E76" s="114" t="s">
        <v>115</v>
      </c>
      <c r="F76" s="266" t="s">
        <v>116</v>
      </c>
      <c r="G76" s="115" t="s">
        <v>56</v>
      </c>
      <c r="H76" s="125" t="s">
        <v>117</v>
      </c>
      <c r="I76" s="126" t="s">
        <v>76</v>
      </c>
      <c r="J76" s="134" t="s">
        <v>13</v>
      </c>
      <c r="K76" s="183" t="s">
        <v>7</v>
      </c>
      <c r="L76" s="134" t="s">
        <v>75</v>
      </c>
      <c r="M76" s="110">
        <v>23818.2</v>
      </c>
      <c r="N76" s="110">
        <v>2873.3</v>
      </c>
      <c r="O76" s="110">
        <v>2873.3</v>
      </c>
      <c r="P76" s="26">
        <f>O76/N76</f>
        <v>1</v>
      </c>
      <c r="Q76" s="112"/>
      <c r="R76" s="110">
        <v>2873.3</v>
      </c>
      <c r="S76" s="111">
        <f>R76/O76</f>
        <v>1</v>
      </c>
      <c r="T76" s="116" t="s">
        <v>11</v>
      </c>
      <c r="U76" s="110" t="s">
        <v>11</v>
      </c>
      <c r="V76" s="112"/>
    </row>
    <row r="77" spans="2:22" ht="259.2" customHeight="1" x14ac:dyDescent="0.35">
      <c r="B77" s="148"/>
      <c r="C77" s="150"/>
      <c r="D77" s="215"/>
      <c r="E77" s="19" t="s">
        <v>115</v>
      </c>
      <c r="F77" s="19" t="s">
        <v>116</v>
      </c>
      <c r="G77" s="19" t="s">
        <v>50</v>
      </c>
      <c r="H77" s="19" t="s">
        <v>117</v>
      </c>
      <c r="I77" s="19" t="s">
        <v>76</v>
      </c>
      <c r="J77" s="135"/>
      <c r="K77" s="184"/>
      <c r="L77" s="135"/>
      <c r="M77" s="28">
        <v>0</v>
      </c>
      <c r="N77" s="28">
        <v>22544.6</v>
      </c>
      <c r="O77" s="28">
        <v>22395.8</v>
      </c>
      <c r="P77" s="26">
        <f>O77/N77</f>
        <v>0.99339974982922741</v>
      </c>
      <c r="Q77" s="30" t="s">
        <v>174</v>
      </c>
      <c r="R77" s="28">
        <v>22395.8</v>
      </c>
      <c r="S77" s="26">
        <f>R77/O77</f>
        <v>1</v>
      </c>
      <c r="T77" s="25" t="s">
        <v>11</v>
      </c>
      <c r="U77" s="29" t="s">
        <v>11</v>
      </c>
      <c r="V77" s="30"/>
    </row>
    <row r="78" spans="2:22" ht="202.2" customHeight="1" x14ac:dyDescent="0.35">
      <c r="B78" s="173" t="s">
        <v>110</v>
      </c>
      <c r="C78" s="174" t="s">
        <v>119</v>
      </c>
      <c r="D78" s="36" t="s">
        <v>12</v>
      </c>
      <c r="E78" s="151" t="s">
        <v>171</v>
      </c>
      <c r="F78" s="152"/>
      <c r="G78" s="152"/>
      <c r="H78" s="152"/>
      <c r="I78" s="153"/>
      <c r="J78" s="24" t="s">
        <v>118</v>
      </c>
      <c r="K78" s="18" t="s">
        <v>45</v>
      </c>
      <c r="L78" s="18" t="s">
        <v>8</v>
      </c>
      <c r="M78" s="25">
        <v>101</v>
      </c>
      <c r="N78" s="25">
        <v>165</v>
      </c>
      <c r="O78" s="25" t="s">
        <v>8</v>
      </c>
      <c r="P78" s="25" t="s">
        <v>8</v>
      </c>
      <c r="Q78" s="25"/>
      <c r="R78" s="25">
        <v>165</v>
      </c>
      <c r="S78" s="26">
        <f>N78/R78</f>
        <v>1</v>
      </c>
      <c r="T78" s="27">
        <v>0.1</v>
      </c>
      <c r="U78" s="28" t="s">
        <v>11</v>
      </c>
      <c r="V78" s="25"/>
    </row>
    <row r="79" spans="2:22" ht="73.8" customHeight="1" x14ac:dyDescent="0.35">
      <c r="B79" s="147"/>
      <c r="C79" s="149"/>
      <c r="D79" s="214" t="s">
        <v>9</v>
      </c>
      <c r="E79" s="124" t="s">
        <v>115</v>
      </c>
      <c r="F79" s="115" t="s">
        <v>116</v>
      </c>
      <c r="G79" s="125" t="s">
        <v>56</v>
      </c>
      <c r="H79" s="125" t="s">
        <v>117</v>
      </c>
      <c r="I79" s="126" t="s">
        <v>76</v>
      </c>
      <c r="J79" s="134" t="s">
        <v>13</v>
      </c>
      <c r="K79" s="183" t="s">
        <v>7</v>
      </c>
      <c r="L79" s="134" t="s">
        <v>75</v>
      </c>
      <c r="M79" s="28">
        <v>3917.8</v>
      </c>
      <c r="N79" s="28">
        <v>834.6</v>
      </c>
      <c r="O79" s="28">
        <v>834.6</v>
      </c>
      <c r="P79" s="26">
        <f>O79/N79</f>
        <v>1</v>
      </c>
      <c r="Q79" s="25"/>
      <c r="R79" s="28">
        <v>834.6</v>
      </c>
      <c r="S79" s="26">
        <f>R79/O79</f>
        <v>1</v>
      </c>
      <c r="T79" s="27" t="s">
        <v>11</v>
      </c>
      <c r="U79" s="28" t="s">
        <v>11</v>
      </c>
      <c r="V79" s="25"/>
    </row>
    <row r="80" spans="2:22" ht="249.6" customHeight="1" x14ac:dyDescent="0.35">
      <c r="B80" s="148"/>
      <c r="C80" s="150"/>
      <c r="D80" s="215"/>
      <c r="E80" s="19" t="s">
        <v>115</v>
      </c>
      <c r="F80" s="19" t="s">
        <v>116</v>
      </c>
      <c r="G80" s="19" t="s">
        <v>50</v>
      </c>
      <c r="H80" s="19" t="s">
        <v>117</v>
      </c>
      <c r="I80" s="19" t="s">
        <v>76</v>
      </c>
      <c r="J80" s="135"/>
      <c r="K80" s="184"/>
      <c r="L80" s="135"/>
      <c r="M80" s="28">
        <v>0</v>
      </c>
      <c r="N80" s="28">
        <v>5293.6</v>
      </c>
      <c r="O80" s="28">
        <v>5250.3</v>
      </c>
      <c r="P80" s="26">
        <f>O80/N80</f>
        <v>0.99182031131932902</v>
      </c>
      <c r="Q80" s="30" t="s">
        <v>174</v>
      </c>
      <c r="R80" s="28">
        <v>5250.3</v>
      </c>
      <c r="S80" s="26">
        <f>R80/O80</f>
        <v>1</v>
      </c>
      <c r="T80" s="25" t="s">
        <v>11</v>
      </c>
      <c r="U80" s="29" t="s">
        <v>11</v>
      </c>
      <c r="V80" s="30"/>
    </row>
    <row r="81" spans="2:22" ht="81.599999999999994" customHeight="1" x14ac:dyDescent="0.35">
      <c r="B81" s="173" t="s">
        <v>111</v>
      </c>
      <c r="C81" s="174" t="s">
        <v>121</v>
      </c>
      <c r="D81" s="36" t="s">
        <v>12</v>
      </c>
      <c r="E81" s="151" t="s">
        <v>122</v>
      </c>
      <c r="F81" s="152"/>
      <c r="G81" s="152"/>
      <c r="H81" s="152"/>
      <c r="I81" s="153"/>
      <c r="J81" s="24" t="s">
        <v>123</v>
      </c>
      <c r="K81" s="18" t="s">
        <v>45</v>
      </c>
      <c r="L81" s="18" t="s">
        <v>8</v>
      </c>
      <c r="M81" s="25">
        <v>608</v>
      </c>
      <c r="N81" s="25">
        <v>662</v>
      </c>
      <c r="O81" s="25" t="s">
        <v>8</v>
      </c>
      <c r="P81" s="25" t="s">
        <v>8</v>
      </c>
      <c r="Q81" s="25"/>
      <c r="R81" s="25">
        <v>662</v>
      </c>
      <c r="S81" s="26">
        <f>N81/R81</f>
        <v>1</v>
      </c>
      <c r="T81" s="27">
        <v>0.1</v>
      </c>
      <c r="U81" s="28" t="s">
        <v>11</v>
      </c>
      <c r="V81" s="25"/>
    </row>
    <row r="82" spans="2:22" ht="60.6" customHeight="1" x14ac:dyDescent="0.35">
      <c r="B82" s="147"/>
      <c r="C82" s="149"/>
      <c r="D82" s="214" t="s">
        <v>9</v>
      </c>
      <c r="E82" s="114" t="s">
        <v>115</v>
      </c>
      <c r="F82" s="125" t="s">
        <v>116</v>
      </c>
      <c r="G82" s="125" t="s">
        <v>56</v>
      </c>
      <c r="H82" s="125" t="s">
        <v>117</v>
      </c>
      <c r="I82" s="126" t="s">
        <v>120</v>
      </c>
      <c r="J82" s="134" t="s">
        <v>13</v>
      </c>
      <c r="K82" s="183" t="s">
        <v>7</v>
      </c>
      <c r="L82" s="134" t="s">
        <v>75</v>
      </c>
      <c r="M82" s="28">
        <v>1452.3</v>
      </c>
      <c r="N82" s="28">
        <v>121</v>
      </c>
      <c r="O82" s="28">
        <f>N82</f>
        <v>121</v>
      </c>
      <c r="P82" s="26">
        <f>O82/N82</f>
        <v>1</v>
      </c>
      <c r="Q82" s="25"/>
      <c r="R82" s="28">
        <v>121</v>
      </c>
      <c r="S82" s="26">
        <f>R82/O82</f>
        <v>1</v>
      </c>
      <c r="T82" s="27" t="s">
        <v>11</v>
      </c>
      <c r="U82" s="28" t="s">
        <v>11</v>
      </c>
      <c r="V82" s="25"/>
    </row>
    <row r="83" spans="2:22" ht="61.2" customHeight="1" x14ac:dyDescent="0.35">
      <c r="B83" s="148"/>
      <c r="C83" s="150"/>
      <c r="D83" s="215"/>
      <c r="E83" s="19" t="s">
        <v>115</v>
      </c>
      <c r="F83" s="19" t="s">
        <v>116</v>
      </c>
      <c r="G83" s="19" t="s">
        <v>56</v>
      </c>
      <c r="H83" s="19" t="s">
        <v>117</v>
      </c>
      <c r="I83" s="19" t="s">
        <v>120</v>
      </c>
      <c r="J83" s="135"/>
      <c r="K83" s="184"/>
      <c r="L83" s="135"/>
      <c r="M83" s="28">
        <v>0</v>
      </c>
      <c r="N83" s="28">
        <v>1207.5</v>
      </c>
      <c r="O83" s="28">
        <v>1207.5</v>
      </c>
      <c r="P83" s="26">
        <f>O83/N83</f>
        <v>1</v>
      </c>
      <c r="Q83" s="28"/>
      <c r="R83" s="28">
        <v>1207.5</v>
      </c>
      <c r="S83" s="26">
        <f>R83/O83</f>
        <v>1</v>
      </c>
      <c r="T83" s="25" t="s">
        <v>11</v>
      </c>
      <c r="U83" s="29" t="s">
        <v>11</v>
      </c>
      <c r="V83" s="30"/>
    </row>
    <row r="84" spans="2:22" ht="61.2" customHeight="1" x14ac:dyDescent="0.35">
      <c r="B84" s="167" t="s">
        <v>112</v>
      </c>
      <c r="C84" s="170" t="s">
        <v>124</v>
      </c>
      <c r="D84" s="214" t="s">
        <v>12</v>
      </c>
      <c r="E84" s="207" t="s">
        <v>172</v>
      </c>
      <c r="F84" s="205"/>
      <c r="G84" s="205"/>
      <c r="H84" s="205"/>
      <c r="I84" s="185"/>
      <c r="J84" s="24" t="s">
        <v>126</v>
      </c>
      <c r="K84" s="18" t="s">
        <v>127</v>
      </c>
      <c r="L84" s="19" t="s">
        <v>8</v>
      </c>
      <c r="M84" s="25">
        <v>10</v>
      </c>
      <c r="N84" s="25">
        <v>3</v>
      </c>
      <c r="O84" s="28" t="s">
        <v>8</v>
      </c>
      <c r="P84" s="26" t="s">
        <v>8</v>
      </c>
      <c r="Q84" s="28"/>
      <c r="R84" s="25">
        <v>3</v>
      </c>
      <c r="S84" s="26">
        <f>N84/R84</f>
        <v>1</v>
      </c>
      <c r="T84" s="45">
        <v>0.1</v>
      </c>
      <c r="U84" s="29" t="s">
        <v>11</v>
      </c>
      <c r="V84" s="30"/>
    </row>
    <row r="85" spans="2:22" ht="60.6" customHeight="1" x14ac:dyDescent="0.35">
      <c r="B85" s="168"/>
      <c r="C85" s="171"/>
      <c r="D85" s="215"/>
      <c r="E85" s="151"/>
      <c r="F85" s="152"/>
      <c r="G85" s="152"/>
      <c r="H85" s="152"/>
      <c r="I85" s="153"/>
      <c r="J85" s="24" t="s">
        <v>128</v>
      </c>
      <c r="K85" s="18" t="s">
        <v>45</v>
      </c>
      <c r="L85" s="18" t="s">
        <v>8</v>
      </c>
      <c r="M85" s="25">
        <v>6800</v>
      </c>
      <c r="N85" s="25">
        <v>6800</v>
      </c>
      <c r="O85" s="25" t="s">
        <v>8</v>
      </c>
      <c r="P85" s="25" t="s">
        <v>8</v>
      </c>
      <c r="Q85" s="25"/>
      <c r="R85" s="25">
        <v>6800</v>
      </c>
      <c r="S85" s="26">
        <f>N85/R85</f>
        <v>1</v>
      </c>
      <c r="T85" s="27">
        <v>0.1</v>
      </c>
      <c r="U85" s="28" t="s">
        <v>11</v>
      </c>
      <c r="V85" s="25"/>
    </row>
    <row r="86" spans="2:22" ht="60.6" customHeight="1" x14ac:dyDescent="0.35">
      <c r="B86" s="168"/>
      <c r="C86" s="171"/>
      <c r="D86" s="214" t="s">
        <v>9</v>
      </c>
      <c r="E86" s="124" t="s">
        <v>115</v>
      </c>
      <c r="F86" s="115" t="s">
        <v>116</v>
      </c>
      <c r="G86" s="266" t="s">
        <v>56</v>
      </c>
      <c r="H86" s="266" t="s">
        <v>117</v>
      </c>
      <c r="I86" s="113" t="s">
        <v>125</v>
      </c>
      <c r="J86" s="134" t="s">
        <v>13</v>
      </c>
      <c r="K86" s="127" t="s">
        <v>7</v>
      </c>
      <c r="L86" s="134" t="s">
        <v>75</v>
      </c>
      <c r="M86" s="28">
        <v>518.70000000000005</v>
      </c>
      <c r="N86" s="28">
        <v>278.7</v>
      </c>
      <c r="O86" s="28">
        <f>N86</f>
        <v>278.7</v>
      </c>
      <c r="P86" s="26">
        <f>O86/N86</f>
        <v>1</v>
      </c>
      <c r="Q86" s="25"/>
      <c r="R86" s="28">
        <v>278.7</v>
      </c>
      <c r="S86" s="26">
        <f>R86/O86</f>
        <v>1</v>
      </c>
      <c r="T86" s="27" t="s">
        <v>11</v>
      </c>
      <c r="U86" s="28" t="s">
        <v>11</v>
      </c>
      <c r="V86" s="25"/>
    </row>
    <row r="87" spans="2:22" ht="61.2" customHeight="1" x14ac:dyDescent="0.35">
      <c r="B87" s="169"/>
      <c r="C87" s="172"/>
      <c r="D87" s="215"/>
      <c r="E87" s="19" t="s">
        <v>115</v>
      </c>
      <c r="F87" s="19" t="s">
        <v>116</v>
      </c>
      <c r="G87" s="19" t="s">
        <v>50</v>
      </c>
      <c r="H87" s="19" t="s">
        <v>117</v>
      </c>
      <c r="I87" s="19" t="s">
        <v>173</v>
      </c>
      <c r="J87" s="135"/>
      <c r="K87" s="128"/>
      <c r="L87" s="135"/>
      <c r="M87" s="28">
        <v>0</v>
      </c>
      <c r="N87" s="28">
        <v>253</v>
      </c>
      <c r="O87" s="28">
        <v>253</v>
      </c>
      <c r="P87" s="26">
        <f>O87/N87</f>
        <v>1</v>
      </c>
      <c r="Q87" s="28"/>
      <c r="R87" s="28">
        <v>253</v>
      </c>
      <c r="S87" s="26">
        <f>R87/O87</f>
        <v>1</v>
      </c>
      <c r="T87" s="25" t="s">
        <v>11</v>
      </c>
      <c r="U87" s="29" t="s">
        <v>11</v>
      </c>
      <c r="V87" s="30"/>
    </row>
    <row r="88" spans="2:22" ht="30" customHeight="1" x14ac:dyDescent="0.35">
      <c r="B88" s="156"/>
      <c r="C88" s="157" t="s">
        <v>129</v>
      </c>
      <c r="D88" s="158"/>
      <c r="E88" s="158"/>
      <c r="F88" s="158"/>
      <c r="G88" s="158"/>
      <c r="H88" s="158"/>
      <c r="I88" s="159"/>
      <c r="J88" s="1" t="s">
        <v>10</v>
      </c>
      <c r="K88" s="23" t="s">
        <v>7</v>
      </c>
      <c r="L88" s="163"/>
      <c r="M88" s="38">
        <f>M77+M80+M83+M87+M76+M79+M82+M86</f>
        <v>29707</v>
      </c>
      <c r="N88" s="117">
        <f t="shared" ref="N88:O88" si="13">N77+N80+N83+N87+N76+N79+N82+N86</f>
        <v>33406.299999999996</v>
      </c>
      <c r="O88" s="117">
        <f t="shared" si="13"/>
        <v>33214.199999999997</v>
      </c>
      <c r="P88" s="20">
        <f>O88/N88</f>
        <v>0.99424958765262839</v>
      </c>
      <c r="Q88" s="154"/>
      <c r="R88" s="154">
        <f t="shared" ref="R88:R89" si="14">R77+R80+R83+R87+R76+R79+R82+R86</f>
        <v>33214.199999999997</v>
      </c>
      <c r="S88" s="4">
        <f t="shared" ref="S88" si="15">R88/O88</f>
        <v>1</v>
      </c>
      <c r="T88" s="139"/>
      <c r="U88" s="139"/>
      <c r="V88" s="139"/>
    </row>
    <row r="89" spans="2:22" ht="48.6" customHeight="1" x14ac:dyDescent="0.35">
      <c r="B89" s="137"/>
      <c r="C89" s="160"/>
      <c r="D89" s="161"/>
      <c r="E89" s="161"/>
      <c r="F89" s="161"/>
      <c r="G89" s="161"/>
      <c r="H89" s="161"/>
      <c r="I89" s="162"/>
      <c r="J89" s="1" t="s">
        <v>130</v>
      </c>
      <c r="K89" s="23" t="s">
        <v>7</v>
      </c>
      <c r="L89" s="164"/>
      <c r="M89" s="38" t="s">
        <v>8</v>
      </c>
      <c r="N89" s="38"/>
      <c r="O89" s="138" t="s">
        <v>8</v>
      </c>
      <c r="P89" s="138"/>
      <c r="Q89" s="155"/>
      <c r="R89" s="155">
        <f t="shared" si="14"/>
        <v>63150.8</v>
      </c>
      <c r="S89" s="4"/>
      <c r="T89" s="140"/>
      <c r="U89" s="140"/>
      <c r="V89" s="140"/>
    </row>
    <row r="90" spans="2:22" ht="39.9" customHeight="1" x14ac:dyDescent="0.35">
      <c r="B90" s="136"/>
      <c r="C90" s="141" t="s">
        <v>131</v>
      </c>
      <c r="D90" s="142"/>
      <c r="E90" s="142"/>
      <c r="F90" s="142"/>
      <c r="G90" s="142"/>
      <c r="H90" s="142"/>
      <c r="I90" s="143"/>
      <c r="J90" s="46"/>
      <c r="K90" s="23" t="s">
        <v>7</v>
      </c>
      <c r="L90" s="42"/>
      <c r="M90" s="47">
        <f>M57+M72+M88</f>
        <v>1077065</v>
      </c>
      <c r="N90" s="47">
        <f t="shared" ref="N90:O90" si="16">N57+N72+N88</f>
        <v>1063835.19</v>
      </c>
      <c r="O90" s="47">
        <f t="shared" si="16"/>
        <v>1062629.55</v>
      </c>
      <c r="P90" s="49">
        <f>O90/N90</f>
        <v>0.99886670415555634</v>
      </c>
      <c r="Q90" s="48"/>
      <c r="R90" s="47">
        <f t="shared" ref="R90" si="17">R57+R72+R88</f>
        <v>1060027.8</v>
      </c>
      <c r="S90" s="50">
        <f t="shared" ref="S90" si="18">R90/O90</f>
        <v>0.99755159265051496</v>
      </c>
      <c r="T90" s="28"/>
      <c r="U90" s="28"/>
      <c r="V90" s="51"/>
    </row>
    <row r="91" spans="2:22" ht="54.6" customHeight="1" x14ac:dyDescent="0.35">
      <c r="B91" s="137"/>
      <c r="C91" s="144"/>
      <c r="D91" s="145"/>
      <c r="E91" s="145"/>
      <c r="F91" s="145"/>
      <c r="G91" s="145"/>
      <c r="H91" s="145"/>
      <c r="I91" s="146"/>
      <c r="J91" s="1" t="s">
        <v>130</v>
      </c>
      <c r="K91" s="53" t="s">
        <v>7</v>
      </c>
      <c r="L91" s="23"/>
      <c r="M91" s="38" t="s">
        <v>8</v>
      </c>
      <c r="N91" s="48">
        <f>N58+N73</f>
        <v>980621.29999999993</v>
      </c>
      <c r="O91" s="138" t="s">
        <v>8</v>
      </c>
      <c r="P91" s="138"/>
      <c r="Q91" s="54"/>
      <c r="R91" s="75">
        <f>R90</f>
        <v>1060027.8</v>
      </c>
      <c r="S91" s="4">
        <f>R91/N91</f>
        <v>1.0809757038726369</v>
      </c>
      <c r="T91" s="52"/>
      <c r="U91" s="28"/>
      <c r="V91" s="51"/>
    </row>
    <row r="92" spans="2:22" ht="30" customHeight="1" x14ac:dyDescent="0.35">
      <c r="B92" s="40"/>
      <c r="C92" s="41"/>
      <c r="D92" s="41"/>
      <c r="E92" s="41"/>
      <c r="F92" s="41"/>
      <c r="G92" s="41"/>
      <c r="H92" s="41"/>
      <c r="I92" s="41"/>
      <c r="J92" s="6"/>
      <c r="K92" s="7"/>
      <c r="L92" s="7"/>
      <c r="M92" s="8"/>
      <c r="N92" s="8"/>
      <c r="O92" s="8"/>
      <c r="P92" s="8"/>
      <c r="Q92" s="8"/>
      <c r="R92" s="8"/>
      <c r="S92" s="9"/>
      <c r="T92" s="12"/>
      <c r="U92" s="12"/>
      <c r="V92" s="12"/>
    </row>
    <row r="93" spans="2:22" s="11" customFormat="1" ht="39.9" customHeight="1" x14ac:dyDescent="0.3">
      <c r="B93" s="217" t="s">
        <v>150</v>
      </c>
      <c r="C93" s="217"/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7"/>
      <c r="P93" s="217"/>
      <c r="Q93" s="217"/>
      <c r="R93" s="217"/>
      <c r="S93" s="217"/>
      <c r="T93" s="217"/>
      <c r="U93" s="217"/>
      <c r="V93" s="217"/>
    </row>
    <row r="94" spans="2:22" s="11" customFormat="1" ht="54.75" customHeight="1" x14ac:dyDescent="0.3">
      <c r="B94" s="217" t="s">
        <v>151</v>
      </c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7"/>
      <c r="P94" s="217"/>
      <c r="Q94" s="217"/>
      <c r="R94" s="217"/>
      <c r="S94" s="217"/>
      <c r="T94" s="217"/>
      <c r="U94" s="217"/>
      <c r="V94" s="217"/>
    </row>
    <row r="95" spans="2:22" s="11" customFormat="1" ht="30.75" customHeight="1" x14ac:dyDescent="0.3">
      <c r="B95" s="220" t="s">
        <v>143</v>
      </c>
      <c r="C95" s="220"/>
      <c r="D95" s="220"/>
      <c r="E95" s="220"/>
      <c r="F95" s="220"/>
      <c r="G95" s="220"/>
      <c r="H95" s="220"/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</row>
    <row r="96" spans="2:22" s="11" customFormat="1" ht="30.75" customHeight="1" x14ac:dyDescent="0.3">
      <c r="B96" s="219" t="s">
        <v>144</v>
      </c>
      <c r="C96" s="219"/>
      <c r="D96" s="219"/>
      <c r="E96" s="219"/>
      <c r="F96" s="219"/>
      <c r="G96" s="219"/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</row>
    <row r="97" spans="2:22" s="11" customFormat="1" ht="29.25" customHeight="1" x14ac:dyDescent="0.3">
      <c r="B97" s="218" t="s">
        <v>145</v>
      </c>
      <c r="C97" s="218"/>
      <c r="D97" s="218"/>
      <c r="E97" s="218"/>
      <c r="F97" s="218"/>
      <c r="G97" s="218"/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218"/>
      <c r="U97" s="218"/>
      <c r="V97" s="218"/>
    </row>
    <row r="98" spans="2:22" s="11" customFormat="1" ht="48" customHeight="1" x14ac:dyDescent="0.3">
      <c r="B98" s="216" t="s">
        <v>146</v>
      </c>
      <c r="C98" s="216"/>
      <c r="D98" s="216"/>
      <c r="E98" s="216"/>
      <c r="F98" s="216"/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6"/>
      <c r="R98" s="216"/>
      <c r="S98" s="216"/>
      <c r="T98" s="216"/>
      <c r="U98" s="216"/>
      <c r="V98" s="216"/>
    </row>
    <row r="99" spans="2:22" s="11" customFormat="1" ht="54.75" customHeight="1" x14ac:dyDescent="0.3">
      <c r="B99" s="216" t="s">
        <v>147</v>
      </c>
      <c r="C99" s="216"/>
      <c r="D99" s="216"/>
      <c r="E99" s="216"/>
      <c r="F99" s="216"/>
      <c r="G99" s="216"/>
      <c r="H99" s="216"/>
      <c r="I99" s="216"/>
      <c r="J99" s="216"/>
      <c r="K99" s="216"/>
      <c r="L99" s="216"/>
      <c r="M99" s="216"/>
      <c r="N99" s="216"/>
      <c r="O99" s="216"/>
      <c r="P99" s="216"/>
      <c r="Q99" s="216"/>
      <c r="R99" s="216"/>
      <c r="S99" s="216"/>
      <c r="T99" s="216"/>
      <c r="U99" s="216"/>
      <c r="V99" s="216"/>
    </row>
    <row r="100" spans="2:22" s="11" customFormat="1" ht="28.5" customHeight="1" x14ac:dyDescent="0.3">
      <c r="B100" s="218" t="s">
        <v>148</v>
      </c>
      <c r="C100" s="218"/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218"/>
      <c r="U100" s="218"/>
      <c r="V100" s="218"/>
    </row>
    <row r="101" spans="2:22" s="11" customFormat="1" ht="54" customHeight="1" x14ac:dyDescent="0.3">
      <c r="B101" s="216" t="s">
        <v>149</v>
      </c>
      <c r="C101" s="216"/>
      <c r="D101" s="216"/>
      <c r="E101" s="216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  <c r="R101" s="216"/>
      <c r="S101" s="216"/>
      <c r="T101" s="216"/>
      <c r="U101" s="216"/>
      <c r="V101" s="216"/>
    </row>
  </sheetData>
  <mergeCells count="338">
    <mergeCell ref="D86:D87"/>
    <mergeCell ref="J86:J87"/>
    <mergeCell ref="L86:L87"/>
    <mergeCell ref="J76:J77"/>
    <mergeCell ref="K76:K77"/>
    <mergeCell ref="L76:L77"/>
    <mergeCell ref="D76:D77"/>
    <mergeCell ref="J79:J80"/>
    <mergeCell ref="K79:K80"/>
    <mergeCell ref="L79:L80"/>
    <mergeCell ref="D79:D80"/>
    <mergeCell ref="D82:D83"/>
    <mergeCell ref="J82:J83"/>
    <mergeCell ref="K82:K83"/>
    <mergeCell ref="L82:L83"/>
    <mergeCell ref="D84:D85"/>
    <mergeCell ref="E84:I85"/>
    <mergeCell ref="R43:R44"/>
    <mergeCell ref="S43:S44"/>
    <mergeCell ref="T43:T44"/>
    <mergeCell ref="U43:U44"/>
    <mergeCell ref="V43:V44"/>
    <mergeCell ref="D45:D46"/>
    <mergeCell ref="E45:E46"/>
    <mergeCell ref="F45:F46"/>
    <mergeCell ref="G45:G46"/>
    <mergeCell ref="H45:H46"/>
    <mergeCell ref="J45:J46"/>
    <mergeCell ref="K45:K46"/>
    <mergeCell ref="L45:L46"/>
    <mergeCell ref="E43:I44"/>
    <mergeCell ref="J43:J44"/>
    <mergeCell ref="K43:K44"/>
    <mergeCell ref="L43:L44"/>
    <mergeCell ref="M43:M44"/>
    <mergeCell ref="N43:N44"/>
    <mergeCell ref="O43:O44"/>
    <mergeCell ref="P43:P44"/>
    <mergeCell ref="Q43:Q44"/>
    <mergeCell ref="M30:M31"/>
    <mergeCell ref="N30:N31"/>
    <mergeCell ref="O30:O31"/>
    <mergeCell ref="P30:P31"/>
    <mergeCell ref="Q30:Q31"/>
    <mergeCell ref="R30:R31"/>
    <mergeCell ref="S30:S31"/>
    <mergeCell ref="T30:T31"/>
    <mergeCell ref="U30:U31"/>
    <mergeCell ref="K28:K29"/>
    <mergeCell ref="L28:L29"/>
    <mergeCell ref="B30:B32"/>
    <mergeCell ref="C30:C32"/>
    <mergeCell ref="D30:D31"/>
    <mergeCell ref="E30:I31"/>
    <mergeCell ref="J30:J31"/>
    <mergeCell ref="K30:K31"/>
    <mergeCell ref="L30:L31"/>
    <mergeCell ref="J28:J29"/>
    <mergeCell ref="K22:K25"/>
    <mergeCell ref="L22:L23"/>
    <mergeCell ref="L24:L25"/>
    <mergeCell ref="E16:E17"/>
    <mergeCell ref="F16:F17"/>
    <mergeCell ref="G16:G17"/>
    <mergeCell ref="H16:H17"/>
    <mergeCell ref="E18:E19"/>
    <mergeCell ref="F18:F19"/>
    <mergeCell ref="G18:G19"/>
    <mergeCell ref="H18:H19"/>
    <mergeCell ref="E22:E23"/>
    <mergeCell ref="F22:F23"/>
    <mergeCell ref="G22:G23"/>
    <mergeCell ref="H22:H23"/>
    <mergeCell ref="E24:E25"/>
    <mergeCell ref="F24:F25"/>
    <mergeCell ref="G24:G25"/>
    <mergeCell ref="H24:H25"/>
    <mergeCell ref="J22:J25"/>
    <mergeCell ref="J16:J19"/>
    <mergeCell ref="K16:K19"/>
    <mergeCell ref="J20:J21"/>
    <mergeCell ref="K20:K21"/>
    <mergeCell ref="B2:V2"/>
    <mergeCell ref="B4:B5"/>
    <mergeCell ref="C4:C5"/>
    <mergeCell ref="D4:I5"/>
    <mergeCell ref="J4:J5"/>
    <mergeCell ref="K4:K5"/>
    <mergeCell ref="L4:L5"/>
    <mergeCell ref="M4:N4"/>
    <mergeCell ref="O4:Q4"/>
    <mergeCell ref="R4:V4"/>
    <mergeCell ref="C7:V7"/>
    <mergeCell ref="D8:D9"/>
    <mergeCell ref="E8:I9"/>
    <mergeCell ref="J8:J9"/>
    <mergeCell ref="K8:K9"/>
    <mergeCell ref="L8:L9"/>
    <mergeCell ref="M8:M9"/>
    <mergeCell ref="R8:R9"/>
    <mergeCell ref="N8:N9"/>
    <mergeCell ref="S8:S9"/>
    <mergeCell ref="T8:T9"/>
    <mergeCell ref="U8:U9"/>
    <mergeCell ref="V8:V9"/>
    <mergeCell ref="O8:O9"/>
    <mergeCell ref="P8:P9"/>
    <mergeCell ref="Q8:Q9"/>
    <mergeCell ref="J26:J27"/>
    <mergeCell ref="K26:K27"/>
    <mergeCell ref="J33:J34"/>
    <mergeCell ref="K33:K34"/>
    <mergeCell ref="B101:V101"/>
    <mergeCell ref="B93:V93"/>
    <mergeCell ref="B94:V94"/>
    <mergeCell ref="B100:V100"/>
    <mergeCell ref="B96:V96"/>
    <mergeCell ref="B97:V97"/>
    <mergeCell ref="B98:V98"/>
    <mergeCell ref="B99:V99"/>
    <mergeCell ref="T57:T58"/>
    <mergeCell ref="U57:U58"/>
    <mergeCell ref="D47:D48"/>
    <mergeCell ref="B26:B29"/>
    <mergeCell ref="C26:C29"/>
    <mergeCell ref="D26:D27"/>
    <mergeCell ref="E26:I27"/>
    <mergeCell ref="B95:V95"/>
    <mergeCell ref="B33:B35"/>
    <mergeCell ref="C33:C35"/>
    <mergeCell ref="D33:D34"/>
    <mergeCell ref="E33:I34"/>
    <mergeCell ref="E36:I37"/>
    <mergeCell ref="B57:B58"/>
    <mergeCell ref="L57:L58"/>
    <mergeCell ref="Q57:Q58"/>
    <mergeCell ref="R57:R58"/>
    <mergeCell ref="E47:I48"/>
    <mergeCell ref="M47:M48"/>
    <mergeCell ref="N47:N48"/>
    <mergeCell ref="O47:O48"/>
    <mergeCell ref="P47:P48"/>
    <mergeCell ref="J39:J40"/>
    <mergeCell ref="K39:K40"/>
    <mergeCell ref="L39:L40"/>
    <mergeCell ref="B39:B42"/>
    <mergeCell ref="C39:C42"/>
    <mergeCell ref="R39:R40"/>
    <mergeCell ref="D41:D42"/>
    <mergeCell ref="E41:E42"/>
    <mergeCell ref="F41:F42"/>
    <mergeCell ref="G41:G42"/>
    <mergeCell ref="H41:H42"/>
    <mergeCell ref="C43:C46"/>
    <mergeCell ref="B43:B46"/>
    <mergeCell ref="D43:D44"/>
    <mergeCell ref="G10:G11"/>
    <mergeCell ref="H10:H11"/>
    <mergeCell ref="D10:D13"/>
    <mergeCell ref="E12:E13"/>
    <mergeCell ref="F12:F13"/>
    <mergeCell ref="G12:G13"/>
    <mergeCell ref="H12:H13"/>
    <mergeCell ref="B20:B25"/>
    <mergeCell ref="C8:C13"/>
    <mergeCell ref="B8:B13"/>
    <mergeCell ref="B14:B19"/>
    <mergeCell ref="C14:C19"/>
    <mergeCell ref="D14:D15"/>
    <mergeCell ref="E14:I15"/>
    <mergeCell ref="C20:C25"/>
    <mergeCell ref="D22:D25"/>
    <mergeCell ref="D20:D21"/>
    <mergeCell ref="E20:I21"/>
    <mergeCell ref="E10:E11"/>
    <mergeCell ref="F10:F11"/>
    <mergeCell ref="D16:D19"/>
    <mergeCell ref="P20:P21"/>
    <mergeCell ref="L16:L17"/>
    <mergeCell ref="L18:L19"/>
    <mergeCell ref="L14:L15"/>
    <mergeCell ref="M14:M15"/>
    <mergeCell ref="N14:N15"/>
    <mergeCell ref="O14:O15"/>
    <mergeCell ref="P14:P15"/>
    <mergeCell ref="J10:J13"/>
    <mergeCell ref="K10:K13"/>
    <mergeCell ref="L10:L11"/>
    <mergeCell ref="L12:L13"/>
    <mergeCell ref="L20:L21"/>
    <mergeCell ref="M20:M21"/>
    <mergeCell ref="N20:N21"/>
    <mergeCell ref="O20:O21"/>
    <mergeCell ref="J14:J15"/>
    <mergeCell ref="K14:K15"/>
    <mergeCell ref="V33:V34"/>
    <mergeCell ref="U26:U27"/>
    <mergeCell ref="U14:U15"/>
    <mergeCell ref="V14:V15"/>
    <mergeCell ref="R20:R21"/>
    <mergeCell ref="Q20:Q21"/>
    <mergeCell ref="S20:S21"/>
    <mergeCell ref="T20:T21"/>
    <mergeCell ref="U20:U21"/>
    <mergeCell ref="V20:V21"/>
    <mergeCell ref="Q14:Q15"/>
    <mergeCell ref="R14:R15"/>
    <mergeCell ref="S14:S15"/>
    <mergeCell ref="T14:T15"/>
    <mergeCell ref="V26:V27"/>
    <mergeCell ref="V30:V31"/>
    <mergeCell ref="L26:L27"/>
    <mergeCell ref="M26:M27"/>
    <mergeCell ref="N26:N27"/>
    <mergeCell ref="O26:O27"/>
    <mergeCell ref="P26:P27"/>
    <mergeCell ref="Q26:Q27"/>
    <mergeCell ref="R26:R27"/>
    <mergeCell ref="S26:S27"/>
    <mergeCell ref="T26:T27"/>
    <mergeCell ref="V39:V40"/>
    <mergeCell ref="M39:M40"/>
    <mergeCell ref="N39:N40"/>
    <mergeCell ref="O39:O40"/>
    <mergeCell ref="P39:P40"/>
    <mergeCell ref="Q39:Q40"/>
    <mergeCell ref="S36:S37"/>
    <mergeCell ref="T36:T37"/>
    <mergeCell ref="U36:U37"/>
    <mergeCell ref="V36:V37"/>
    <mergeCell ref="M36:M37"/>
    <mergeCell ref="N36:N37"/>
    <mergeCell ref="O36:O37"/>
    <mergeCell ref="P36:P37"/>
    <mergeCell ref="Q36:Q37"/>
    <mergeCell ref="R36:R37"/>
    <mergeCell ref="S39:S40"/>
    <mergeCell ref="T39:T40"/>
    <mergeCell ref="U39:U40"/>
    <mergeCell ref="K55:K56"/>
    <mergeCell ref="B50:B51"/>
    <mergeCell ref="C50:C51"/>
    <mergeCell ref="P33:P34"/>
    <mergeCell ref="Q33:Q34"/>
    <mergeCell ref="R33:R34"/>
    <mergeCell ref="S33:S34"/>
    <mergeCell ref="T33:T34"/>
    <mergeCell ref="U33:U34"/>
    <mergeCell ref="J36:J37"/>
    <mergeCell ref="K36:K37"/>
    <mergeCell ref="L36:L37"/>
    <mergeCell ref="J41:J42"/>
    <mergeCell ref="K41:K42"/>
    <mergeCell ref="L41:L42"/>
    <mergeCell ref="D39:D40"/>
    <mergeCell ref="E39:I40"/>
    <mergeCell ref="L33:L34"/>
    <mergeCell ref="M33:M34"/>
    <mergeCell ref="N33:N34"/>
    <mergeCell ref="O33:O34"/>
    <mergeCell ref="B36:B38"/>
    <mergeCell ref="C36:C38"/>
    <mergeCell ref="D36:D37"/>
    <mergeCell ref="V72:V73"/>
    <mergeCell ref="O73:P73"/>
    <mergeCell ref="L72:L73"/>
    <mergeCell ref="C57:I58"/>
    <mergeCell ref="S47:S48"/>
    <mergeCell ref="T47:T48"/>
    <mergeCell ref="U47:U48"/>
    <mergeCell ref="V47:V48"/>
    <mergeCell ref="B47:B49"/>
    <mergeCell ref="C47:C49"/>
    <mergeCell ref="J47:J48"/>
    <mergeCell ref="K47:K48"/>
    <mergeCell ref="L47:L48"/>
    <mergeCell ref="Q47:Q48"/>
    <mergeCell ref="R47:R48"/>
    <mergeCell ref="E54:I54"/>
    <mergeCell ref="V57:V58"/>
    <mergeCell ref="O58:P58"/>
    <mergeCell ref="E52:I52"/>
    <mergeCell ref="B52:B53"/>
    <mergeCell ref="C52:C53"/>
    <mergeCell ref="B54:B56"/>
    <mergeCell ref="C54:C56"/>
    <mergeCell ref="J55:J56"/>
    <mergeCell ref="B68:B69"/>
    <mergeCell ref="C68:C69"/>
    <mergeCell ref="E68:I68"/>
    <mergeCell ref="C59:V59"/>
    <mergeCell ref="B64:B65"/>
    <mergeCell ref="C64:C65"/>
    <mergeCell ref="E64:I64"/>
    <mergeCell ref="B66:B67"/>
    <mergeCell ref="C66:C67"/>
    <mergeCell ref="E66:I66"/>
    <mergeCell ref="B60:B61"/>
    <mergeCell ref="C60:C61"/>
    <mergeCell ref="E60:I60"/>
    <mergeCell ref="B62:B63"/>
    <mergeCell ref="C62:C63"/>
    <mergeCell ref="E62:I62"/>
    <mergeCell ref="B78:B80"/>
    <mergeCell ref="C78:C80"/>
    <mergeCell ref="E78:I78"/>
    <mergeCell ref="B81:B83"/>
    <mergeCell ref="C81:C83"/>
    <mergeCell ref="E81:I81"/>
    <mergeCell ref="B70:B71"/>
    <mergeCell ref="C70:C71"/>
    <mergeCell ref="E70:I70"/>
    <mergeCell ref="B72:B73"/>
    <mergeCell ref="C72:I73"/>
    <mergeCell ref="E50:I50"/>
    <mergeCell ref="L55:L56"/>
    <mergeCell ref="B90:B91"/>
    <mergeCell ref="O91:P91"/>
    <mergeCell ref="T88:T89"/>
    <mergeCell ref="U88:U89"/>
    <mergeCell ref="V88:V89"/>
    <mergeCell ref="O89:P89"/>
    <mergeCell ref="C90:I91"/>
    <mergeCell ref="B75:B77"/>
    <mergeCell ref="C75:C77"/>
    <mergeCell ref="E75:I75"/>
    <mergeCell ref="Q72:Q73"/>
    <mergeCell ref="R72:R73"/>
    <mergeCell ref="T72:T73"/>
    <mergeCell ref="U72:U73"/>
    <mergeCell ref="B88:B89"/>
    <mergeCell ref="C88:I89"/>
    <mergeCell ref="L88:L89"/>
    <mergeCell ref="Q88:Q89"/>
    <mergeCell ref="R88:R89"/>
    <mergeCell ref="C74:V74"/>
    <mergeCell ref="B84:B87"/>
    <mergeCell ref="C84:C87"/>
  </mergeCells>
  <pageMargins left="0.39370078740157483" right="0.39370078740157483" top="0.78740157480314965" bottom="0.78740157480314965" header="0.31496062992125984" footer="0.31496062992125984"/>
  <pageSetup paperSize="8" scale="46" fitToHeight="0" orientation="landscape" r:id="rId1"/>
  <headerFooter differentFirst="1">
    <oddHeader>&amp;C&amp;"Times New Roman,обычный"&amp;10&amp;P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 1</vt:lpstr>
      <vt:lpstr>'Лист 1'!Заголовки_для_печати</vt:lpstr>
      <vt:lpstr>'Лист 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Магомедова О.П.</dc:creator>
  <cp:lastModifiedBy>Светлана Годяева</cp:lastModifiedBy>
  <cp:lastPrinted>2024-03-19T09:32:41Z</cp:lastPrinted>
  <dcterms:created xsi:type="dcterms:W3CDTF">2015-06-05T18:19:34Z</dcterms:created>
  <dcterms:modified xsi:type="dcterms:W3CDTF">2024-03-19T09:38:39Z</dcterms:modified>
</cp:coreProperties>
</file>