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ожение 5" sheetId="3" r:id="rId1"/>
    <sheet name="приложение 6" sheetId="4" r:id="rId2"/>
    <sheet name="приложение 7" sheetId="5" r:id="rId3"/>
  </sheets>
  <definedNames>
    <definedName name="_xlnm.Print_Area" localSheetId="0">'приложение 5'!$A$1:$Q$32</definedName>
    <definedName name="_xlnm.Print_Area" localSheetId="1">'приложение 6'!$A$1:$S$31</definedName>
    <definedName name="_xlnm.Print_Area" localSheetId="2">'приложение 7'!$A$1:$J$27</definedName>
  </definedNames>
  <calcPr calcId="124519"/>
</workbook>
</file>

<file path=xl/calcChain.xml><?xml version="1.0" encoding="utf-8"?>
<calcChain xmlns="http://schemas.openxmlformats.org/spreadsheetml/2006/main">
  <c r="I25" i="3"/>
  <c r="O25" s="1"/>
  <c r="I24"/>
  <c r="O24" s="1"/>
  <c r="I22"/>
  <c r="O22" s="1"/>
  <c r="I21"/>
  <c r="O21" s="1"/>
  <c r="I20"/>
  <c r="O20" s="1"/>
  <c r="I29"/>
  <c r="O29" s="1"/>
  <c r="I30"/>
  <c r="J17"/>
  <c r="I18"/>
  <c r="O18" s="1"/>
  <c r="D16" i="4"/>
  <c r="E16"/>
  <c r="F16"/>
  <c r="G16"/>
  <c r="H16"/>
  <c r="I16"/>
  <c r="J16"/>
  <c r="K16"/>
  <c r="L16"/>
  <c r="M16"/>
  <c r="N16"/>
  <c r="O16"/>
  <c r="P16"/>
  <c r="Q16"/>
  <c r="R16"/>
  <c r="S16"/>
  <c r="J13" i="5"/>
  <c r="H13"/>
  <c r="E13"/>
  <c r="N17" i="3"/>
  <c r="C27" i="4" l="1"/>
  <c r="C18" l="1"/>
  <c r="C14" i="5"/>
  <c r="C15"/>
  <c r="C16"/>
  <c r="C18"/>
  <c r="C19"/>
  <c r="C20"/>
  <c r="C21"/>
  <c r="C22"/>
  <c r="C23"/>
  <c r="C24"/>
  <c r="C26" i="4"/>
  <c r="I27" i="3" s="1"/>
  <c r="O27" s="1"/>
  <c r="C25" i="4"/>
  <c r="I26" i="3" s="1"/>
  <c r="O26" s="1"/>
  <c r="C23" i="4"/>
  <c r="C22"/>
  <c r="C19"/>
  <c r="C17"/>
  <c r="G17" i="3"/>
  <c r="F17"/>
  <c r="I23" l="1"/>
  <c r="C16" i="4"/>
  <c r="C13" i="5"/>
  <c r="O23" i="3" l="1"/>
  <c r="I17"/>
  <c r="O17" s="1"/>
</calcChain>
</file>

<file path=xl/sharedStrings.xml><?xml version="1.0" encoding="utf-8"?>
<sst xmlns="http://schemas.openxmlformats.org/spreadsheetml/2006/main" count="239" uniqueCount="101">
  <si>
    <t>№ п/п</t>
  </si>
  <si>
    <t>в том числе</t>
  </si>
  <si>
    <t>кв. м</t>
  </si>
  <si>
    <t>ед.</t>
  </si>
  <si>
    <t>руб.</t>
  </si>
  <si>
    <t>х</t>
  </si>
  <si>
    <t>Адрес МКД (с указанием населенного пункта)</t>
  </si>
  <si>
    <t xml:space="preserve">разработка проектной документации на выполнение капитального ремонта </t>
  </si>
  <si>
    <t xml:space="preserve">проведение государственной экспертизы проектной документации на выполнение капитального ремонта </t>
  </si>
  <si>
    <t xml:space="preserve">составление сметной документации на выполнение капитального ремонта </t>
  </si>
  <si>
    <t xml:space="preserve">проведение проверки достоверности определения сметной стоимости капитального ремонта </t>
  </si>
  <si>
    <t>оценка соответствия лифтов требованиям Технического регламента</t>
  </si>
  <si>
    <t>Количество</t>
  </si>
  <si>
    <t>Общая площадь МКД</t>
  </si>
  <si>
    <t>Количество граждан, зарегистрированных по месту жительства в МКД</t>
  </si>
  <si>
    <t>Способ формирования фонда капитального ремонта МКД</t>
  </si>
  <si>
    <t>Стоимость капитального ремонта общего имущества в МКД</t>
  </si>
  <si>
    <t>Планируемый срок завершения капитального ремонта МКД (квартал, год)</t>
  </si>
  <si>
    <t xml:space="preserve">этажей </t>
  </si>
  <si>
    <t>подъездов</t>
  </si>
  <si>
    <t>квартир</t>
  </si>
  <si>
    <t>планируемая</t>
  </si>
  <si>
    <t>фактическая</t>
  </si>
  <si>
    <t>всего (сумма показателей граф 10 - 15)</t>
  </si>
  <si>
    <t>средства фонда капитального ремонта МКД</t>
  </si>
  <si>
    <t>в том числе средства финансовой поддержки</t>
  </si>
  <si>
    <t>прогнозируемый объем поступления             взносов на капитальный ремонт</t>
  </si>
  <si>
    <t>по МКД в текущем году</t>
  </si>
  <si>
    <t>заимствованные средства</t>
  </si>
  <si>
    <t>РФ</t>
  </si>
  <si>
    <t xml:space="preserve">Краснодарского края </t>
  </si>
  <si>
    <t xml:space="preserve">муниципальной </t>
  </si>
  <si>
    <t>чел.</t>
  </si>
  <si>
    <t>РО/СС</t>
  </si>
  <si>
    <t>Виды работ по капитальному ремонту общего имущества в МКД, предусмотренные частью 1 статьи 166 ЖК РФ</t>
  </si>
  <si>
    <t xml:space="preserve">ремонт внутридомовых </t>
  </si>
  <si>
    <t>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</si>
  <si>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</si>
  <si>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</si>
  <si>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</si>
  <si>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 xml:space="preserve">ремонт фасада </t>
  </si>
  <si>
    <t>ремонт фундамента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</si>
  <si>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</si>
  <si>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</si>
  <si>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</si>
  <si>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</si>
  <si>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</si>
  <si>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</si>
  <si>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Стоимость капитального ремонта общего имущества в МКД, всего (сумма показателей граф 4 – 9, 11, 13, 15, 17, 19)</t>
  </si>
  <si>
    <t>Виды услуг и работ по капитальному ремонту общего имущества в МКД,  предусмотренные пунктами 2 - 4   части 1 статьи 26 Закона Краснодарского края  от 1 июля 2013 года № 2735-КЗ «Об организации проведения капитального ремонта общего имущества собственников помещений в многоквартирных домах, расположенных на территории Краснодарского края»</t>
  </si>
  <si>
    <t>оценка технического состояния МКД, составление  дефектных ведомостей, ведомостей             объемов работ</t>
  </si>
  <si>
    <t xml:space="preserve">осуществление строительного контроля за выполнением капитального ремонта </t>
  </si>
  <si>
    <t xml:space="preserve">руб. </t>
  </si>
  <si>
    <t>Стоимость капитального ремонта общего имущества в МКД, всего (сумма показателей граф 4 - 10)</t>
  </si>
  <si>
    <t>Всего по муниципальному образованию Апшеронский район</t>
  </si>
  <si>
    <t>Апшеронский район, 
г. Апшеронск, 
пер. Привокзальный, 
д. 6</t>
  </si>
  <si>
    <t>Апшеронский район, 
г. Апшеронск, 
ул.ГРЭС, 5</t>
  </si>
  <si>
    <t>Апшеронский район, 
г. Апшеронск, 
ул.Пролетарская, 184</t>
  </si>
  <si>
    <t>Апшеронский район, 
г. Апшеронск, 
ул.ГРЭС, 8</t>
  </si>
  <si>
    <t>Апшеронский район, г.Хадыженск, ул. Механическая, 35</t>
  </si>
  <si>
    <t>Апшеронский район, г.Хадыженск, ул. Первомайская, 132</t>
  </si>
  <si>
    <t>Апшеронский район, г.Хадыженск, ул. Кирова, 163</t>
  </si>
  <si>
    <t>Апшеронский район, 
г. Апшеронск, 
пер.Транспортный, 9</t>
  </si>
  <si>
    <t>Апшеронский район, 
г. Хадыженск, 
ул.Кирова, 149</t>
  </si>
  <si>
    <t>Апшеронский район, 
г. Хадыженск, 
ул.Рабочая, 10</t>
  </si>
  <si>
    <t>РО</t>
  </si>
  <si>
    <t>IV.2019</t>
  </si>
  <si>
    <t>Заместитель главы муниципального образования Апшеронский район</t>
  </si>
  <si>
    <t>в отношении которых в этапе  2019 года планового периода 2017-2019 и 2020-2022 годов подлежат выполнению работы по капитальному ремонту общего имущества, предусмотренные частью 1 статьи 166 ЖК РФ</t>
  </si>
  <si>
    <t xml:space="preserve">СПИСОК  </t>
  </si>
  <si>
    <t>многоквартирных домов,  расположенных на территории  Апшеронского района,</t>
  </si>
  <si>
    <t>многоквартирных домов, расположенных на территории Апшеронского района,</t>
  </si>
  <si>
    <t xml:space="preserve">СПИСОК </t>
  </si>
  <si>
    <t>С.А. Мелконян</t>
  </si>
  <si>
    <t xml:space="preserve">многоквартирных домов,  расположенных на территории  Апшеронского района,в отношении которых в этапе   2019 года планового периода 2017-2019 и 2020-2022 годов подлежат выполнению услуги и работы по капитальному ремонту общего имущества, предусмотренные пунктами 2 - 4 части 1 статьи 26 Закона Краснодарского края от 1 июля 2013 года № 2735-КЗ «Об организации проведения капитального ремонта общего имущества собственников помещений в многоквартирных домах, расположенных на территории Краснодарского края» </t>
  </si>
  <si>
    <t xml:space="preserve">                         С.А. Мелконян</t>
  </si>
  <si>
    <t>Апшеронский район, 
г. Апшеронск, 
пер. Привокзальный, 6</t>
  </si>
  <si>
    <t xml:space="preserve">Апшеронский район, 
г. Апшеронск, 
пер. Привокзальный, 6
</t>
  </si>
  <si>
    <t>общее имущество в которых подлежит капитальному ремонту в этапе 2019 года планового периода 2017-2019 и 2020-2022 годов</t>
  </si>
  <si>
    <t>Апшеронский район, 
г. Апшеронск, 
ул.Партизанская, 25</t>
  </si>
  <si>
    <t>Апшеронский район, 
г. Апшеронск, 
ул.Трудовая, 30</t>
  </si>
  <si>
    <t>СС</t>
  </si>
  <si>
    <t>-</t>
  </si>
  <si>
    <t>II.2019</t>
  </si>
  <si>
    <t>CC</t>
  </si>
  <si>
    <t>III.2019</t>
  </si>
  <si>
    <t>Приложение 1</t>
  </si>
  <si>
    <t>"Приложение 1</t>
  </si>
  <si>
    <t>Приложение 2</t>
  </si>
  <si>
    <t>"Приложение 2</t>
  </si>
  <si>
    <t>Заместитель главы муниципального                                                        образования Апшеронский район</t>
  </si>
  <si>
    <t>Приложение 3</t>
  </si>
  <si>
    <t>"Приложение 3</t>
  </si>
  <si>
    <t>Заместитель главы муниципального        образования Апшеронский район</t>
  </si>
  <si>
    <t xml:space="preserve">                            С.А. Мелконян</t>
  </si>
  <si>
    <t>к постановлению администрации муниципального образования                    Апшеронский район                                           от 29.07.2020 г. № 387</t>
  </si>
  <si>
    <t>УТВЕРЖДЕН                                          постановлением  администрации муниципального образования                    Апшеронский район                                           от 19.09.2018 года № 517                                                   (в редакции постановления администрации муниципального образования Апшеронский район)                     от  29.07.2020 г.   № 387"</t>
  </si>
  <si>
    <t>к  постановлению администрации муниципального образования Апшеронский район                                           от 29.07.2020 г.  №387</t>
  </si>
  <si>
    <t>УТВЕРЖДЕН                                          постановлением администрации муниципального образования                    Апшеронский район                                           от 19 сентября 2018 года  № 517                                      (в редакции постановления администрации муниципального образования Апшеронский район)                от  29.07.2020 г. № 387"</t>
  </si>
  <si>
    <t>к постановлению администрации муниципального образования                    Апшеронский район                                                      от  29.07.2020 г.  № 387</t>
  </si>
  <si>
    <t>УТВЕРЖДЕН                                          постановлением администрации муниципального образования                    Апшеронский район                                           от 19.09.2018 года  № 517                                          (в редакции постановления администрации муниципального образования Апшеронский район) от 29.07.2020 г.  № 387"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</si>
</sst>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14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9"/>
      <color theme="1"/>
      <name val="Times New Roman"/>
      <family val="1"/>
      <charset val="204"/>
    </font>
    <font>
      <sz val="1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6" fillId="2" borderId="0" xfId="0" applyFont="1" applyFill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5" fillId="2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2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 wrapText="1"/>
    </xf>
    <xf numFmtId="2" fontId="13" fillId="0" borderId="1" xfId="0" applyNumberFormat="1" applyFont="1" applyBorder="1" applyAlignment="1">
      <alignment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0" fontId="0" fillId="3" borderId="0" xfId="0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2" fontId="0" fillId="0" borderId="0" xfId="0" applyNumberFormat="1" applyFont="1" applyAlignment="1">
      <alignment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2" borderId="0" xfId="0" applyFont="1" applyFill="1" applyAlignment="1">
      <alignment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5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"/>
  <sheetViews>
    <sheetView tabSelected="1" view="pageBreakPreview" topLeftCell="A10" zoomScale="85" zoomScaleSheetLayoutView="85" workbookViewId="0">
      <selection activeCell="G5" sqref="G5"/>
    </sheetView>
  </sheetViews>
  <sheetFormatPr defaultRowHeight="15"/>
  <cols>
    <col min="1" max="1" width="4.28515625" style="1" customWidth="1"/>
    <col min="2" max="2" width="26.5703125" style="1" customWidth="1"/>
    <col min="3" max="3" width="6.140625" style="7" customWidth="1"/>
    <col min="4" max="4" width="5.42578125" style="7" customWidth="1"/>
    <col min="5" max="5" width="5" style="7" customWidth="1"/>
    <col min="6" max="6" width="11" style="7" customWidth="1"/>
    <col min="7" max="7" width="9.85546875" style="7" customWidth="1"/>
    <col min="8" max="8" width="10.140625" style="7" customWidth="1"/>
    <col min="9" max="9" width="13.28515625" style="7" customWidth="1"/>
    <col min="10" max="10" width="13.42578125" style="1" customWidth="1"/>
    <col min="11" max="11" width="5.7109375" style="1" customWidth="1"/>
    <col min="12" max="12" width="6.7109375" style="1" customWidth="1"/>
    <col min="13" max="13" width="5.85546875" style="1" customWidth="1"/>
    <col min="14" max="14" width="12" style="1" customWidth="1"/>
    <col min="15" max="15" width="13.5703125" style="1" customWidth="1"/>
    <col min="16" max="16" width="7.5703125" style="1" customWidth="1"/>
    <col min="17" max="17" width="9.42578125" style="1" customWidth="1"/>
    <col min="18" max="18" width="12.42578125" style="1" bestFit="1" customWidth="1"/>
    <col min="19" max="16384" width="9.140625" style="1"/>
  </cols>
  <sheetData>
    <row r="1" spans="1:17" ht="21" customHeight="1">
      <c r="A1" s="82"/>
      <c r="B1" s="67"/>
      <c r="C1" s="68"/>
      <c r="D1" s="68"/>
      <c r="E1" s="68"/>
      <c r="F1" s="68"/>
      <c r="G1" s="68"/>
      <c r="H1" s="68"/>
      <c r="I1" s="68"/>
      <c r="J1" s="67"/>
      <c r="K1" s="74" t="s">
        <v>86</v>
      </c>
      <c r="L1" s="75"/>
      <c r="M1" s="75"/>
      <c r="N1" s="75"/>
      <c r="O1" s="75"/>
      <c r="P1" s="75"/>
      <c r="Q1" s="75"/>
    </row>
    <row r="2" spans="1:17" ht="102" customHeight="1">
      <c r="A2" s="82"/>
      <c r="B2" s="67"/>
      <c r="C2" s="68"/>
      <c r="D2" s="68"/>
      <c r="E2" s="68"/>
      <c r="F2" s="68"/>
      <c r="G2" s="68"/>
      <c r="H2" s="68"/>
      <c r="I2" s="68"/>
      <c r="J2" s="67"/>
      <c r="K2" s="74" t="s">
        <v>97</v>
      </c>
      <c r="L2" s="75"/>
      <c r="M2" s="75"/>
      <c r="N2" s="75"/>
      <c r="O2" s="75"/>
      <c r="P2" s="75"/>
      <c r="Q2" s="75"/>
    </row>
    <row r="3" spans="1:17" ht="27.75" customHeight="1">
      <c r="A3" s="69"/>
      <c r="B3" s="67"/>
      <c r="C3" s="68"/>
      <c r="D3" s="68"/>
      <c r="E3" s="68"/>
      <c r="F3" s="68"/>
      <c r="G3" s="68"/>
      <c r="H3" s="68"/>
      <c r="I3" s="68"/>
      <c r="J3" s="67"/>
      <c r="K3" s="70"/>
      <c r="L3" s="71"/>
      <c r="M3" s="71"/>
      <c r="N3" s="71"/>
      <c r="O3" s="71"/>
      <c r="P3" s="71"/>
      <c r="Q3" s="71"/>
    </row>
    <row r="4" spans="1:17" ht="33.75" customHeight="1">
      <c r="A4" s="69"/>
      <c r="B4" s="67"/>
      <c r="C4" s="68"/>
      <c r="D4" s="68"/>
      <c r="E4" s="68"/>
      <c r="F4" s="68"/>
      <c r="G4" s="68"/>
      <c r="H4" s="68"/>
      <c r="I4" s="68"/>
      <c r="J4" s="67"/>
      <c r="K4" s="72" t="s">
        <v>87</v>
      </c>
      <c r="L4" s="72"/>
      <c r="M4" s="72"/>
      <c r="N4" s="72"/>
      <c r="O4" s="72"/>
      <c r="P4" s="72"/>
      <c r="Q4" s="72"/>
    </row>
    <row r="5" spans="1:17" ht="257.25" customHeight="1">
      <c r="A5" s="69"/>
      <c r="B5" s="67"/>
      <c r="C5" s="68"/>
      <c r="D5" s="68"/>
      <c r="E5" s="68"/>
      <c r="F5" s="68"/>
      <c r="G5" s="68"/>
      <c r="H5" s="68"/>
      <c r="I5" s="68"/>
      <c r="J5" s="67"/>
      <c r="K5" s="74" t="s">
        <v>98</v>
      </c>
      <c r="L5" s="74"/>
      <c r="M5" s="74"/>
      <c r="N5" s="74"/>
      <c r="O5" s="74"/>
      <c r="P5" s="74"/>
      <c r="Q5" s="74"/>
    </row>
    <row r="6" spans="1:17" ht="23.25" customHeight="1">
      <c r="A6" s="76" t="s">
        <v>69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pans="1:17" ht="27" customHeight="1">
      <c r="A7" s="76" t="s">
        <v>70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</row>
    <row r="8" spans="1:17" ht="52.5" customHeight="1">
      <c r="A8" s="73"/>
      <c r="B8" s="76" t="s">
        <v>78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3"/>
    </row>
    <row r="9" spans="1:17" ht="19.5" customHeight="1">
      <c r="A9" s="17"/>
      <c r="B9" s="19"/>
      <c r="C9" s="23"/>
      <c r="D9" s="23"/>
      <c r="E9" s="23"/>
      <c r="F9" s="23"/>
      <c r="G9" s="23"/>
      <c r="H9" s="23"/>
      <c r="I9" s="23"/>
      <c r="J9" s="19"/>
      <c r="K9" s="19"/>
      <c r="L9" s="19"/>
      <c r="M9" s="19"/>
      <c r="N9" s="19"/>
      <c r="O9" s="19"/>
      <c r="P9" s="19"/>
      <c r="Q9" s="19"/>
    </row>
    <row r="10" spans="1:17" ht="20.25" customHeight="1">
      <c r="A10" s="80" t="s">
        <v>0</v>
      </c>
      <c r="B10" s="84" t="s">
        <v>6</v>
      </c>
      <c r="C10" s="79" t="s">
        <v>12</v>
      </c>
      <c r="D10" s="79"/>
      <c r="E10" s="79"/>
      <c r="F10" s="79" t="s">
        <v>13</v>
      </c>
      <c r="G10" s="79" t="s">
        <v>14</v>
      </c>
      <c r="H10" s="79" t="s">
        <v>15</v>
      </c>
      <c r="I10" s="80" t="s">
        <v>16</v>
      </c>
      <c r="J10" s="80"/>
      <c r="K10" s="80"/>
      <c r="L10" s="80"/>
      <c r="M10" s="80"/>
      <c r="N10" s="80"/>
      <c r="O10" s="80"/>
      <c r="P10" s="80"/>
      <c r="Q10" s="87" t="s">
        <v>17</v>
      </c>
    </row>
    <row r="11" spans="1:17" ht="18.75">
      <c r="A11" s="80"/>
      <c r="B11" s="85"/>
      <c r="C11" s="81" t="s">
        <v>18</v>
      </c>
      <c r="D11" s="81" t="s">
        <v>19</v>
      </c>
      <c r="E11" s="81" t="s">
        <v>20</v>
      </c>
      <c r="F11" s="79"/>
      <c r="G11" s="79"/>
      <c r="H11" s="79"/>
      <c r="I11" s="80" t="s">
        <v>21</v>
      </c>
      <c r="J11" s="80"/>
      <c r="K11" s="80"/>
      <c r="L11" s="80"/>
      <c r="M11" s="80"/>
      <c r="N11" s="80"/>
      <c r="O11" s="80"/>
      <c r="P11" s="80" t="s">
        <v>22</v>
      </c>
      <c r="Q11" s="87"/>
    </row>
    <row r="12" spans="1:17" ht="18.75">
      <c r="A12" s="80"/>
      <c r="B12" s="85"/>
      <c r="C12" s="81"/>
      <c r="D12" s="81"/>
      <c r="E12" s="81"/>
      <c r="F12" s="79"/>
      <c r="G12" s="79"/>
      <c r="H12" s="79"/>
      <c r="I12" s="79" t="s">
        <v>23</v>
      </c>
      <c r="J12" s="80" t="s">
        <v>1</v>
      </c>
      <c r="K12" s="80"/>
      <c r="L12" s="80"/>
      <c r="M12" s="80"/>
      <c r="N12" s="80"/>
      <c r="O12" s="80"/>
      <c r="P12" s="80"/>
      <c r="Q12" s="87"/>
    </row>
    <row r="13" spans="1:17" ht="210" customHeight="1">
      <c r="A13" s="80"/>
      <c r="B13" s="85"/>
      <c r="C13" s="81"/>
      <c r="D13" s="81"/>
      <c r="E13" s="81"/>
      <c r="F13" s="79"/>
      <c r="G13" s="79"/>
      <c r="H13" s="79"/>
      <c r="I13" s="79"/>
      <c r="J13" s="80" t="s">
        <v>24</v>
      </c>
      <c r="K13" s="80" t="s">
        <v>25</v>
      </c>
      <c r="L13" s="80"/>
      <c r="M13" s="80"/>
      <c r="N13" s="36" t="s">
        <v>26</v>
      </c>
      <c r="O13" s="80" t="s">
        <v>28</v>
      </c>
      <c r="P13" s="80"/>
      <c r="Q13" s="87"/>
    </row>
    <row r="14" spans="1:17" ht="93.75">
      <c r="A14" s="80"/>
      <c r="B14" s="85"/>
      <c r="C14" s="81"/>
      <c r="D14" s="81"/>
      <c r="E14" s="81"/>
      <c r="F14" s="79"/>
      <c r="G14" s="79"/>
      <c r="H14" s="79"/>
      <c r="I14" s="79"/>
      <c r="J14" s="80"/>
      <c r="K14" s="36" t="s">
        <v>29</v>
      </c>
      <c r="L14" s="36" t="s">
        <v>30</v>
      </c>
      <c r="M14" s="36" t="s">
        <v>31</v>
      </c>
      <c r="N14" s="36" t="s">
        <v>27</v>
      </c>
      <c r="O14" s="80"/>
      <c r="P14" s="80"/>
      <c r="Q14" s="87"/>
    </row>
    <row r="15" spans="1:17" ht="27" customHeight="1">
      <c r="A15" s="80"/>
      <c r="B15" s="86"/>
      <c r="C15" s="37" t="s">
        <v>3</v>
      </c>
      <c r="D15" s="37" t="s">
        <v>3</v>
      </c>
      <c r="E15" s="37" t="s">
        <v>3</v>
      </c>
      <c r="F15" s="37" t="s">
        <v>2</v>
      </c>
      <c r="G15" s="37" t="s">
        <v>32</v>
      </c>
      <c r="H15" s="37" t="s">
        <v>33</v>
      </c>
      <c r="I15" s="37" t="s">
        <v>4</v>
      </c>
      <c r="J15" s="36" t="s">
        <v>4</v>
      </c>
      <c r="K15" s="36" t="s">
        <v>4</v>
      </c>
      <c r="L15" s="36" t="s">
        <v>4</v>
      </c>
      <c r="M15" s="36" t="s">
        <v>4</v>
      </c>
      <c r="N15" s="36" t="s">
        <v>4</v>
      </c>
      <c r="O15" s="36" t="s">
        <v>4</v>
      </c>
      <c r="P15" s="36" t="s">
        <v>4</v>
      </c>
      <c r="Q15" s="87"/>
    </row>
    <row r="16" spans="1:17" ht="27.75" customHeight="1">
      <c r="A16" s="2">
        <v>1</v>
      </c>
      <c r="B16" s="2">
        <v>2</v>
      </c>
      <c r="C16" s="8">
        <v>3</v>
      </c>
      <c r="D16" s="8">
        <v>4</v>
      </c>
      <c r="E16" s="8">
        <v>5</v>
      </c>
      <c r="F16" s="8">
        <v>6</v>
      </c>
      <c r="G16" s="8">
        <v>7</v>
      </c>
      <c r="H16" s="33">
        <v>8</v>
      </c>
      <c r="I16" s="8">
        <v>9</v>
      </c>
      <c r="J16" s="2">
        <v>10</v>
      </c>
      <c r="K16" s="2">
        <v>11</v>
      </c>
      <c r="L16" s="2">
        <v>12</v>
      </c>
      <c r="M16" s="2">
        <v>13</v>
      </c>
      <c r="N16" s="2">
        <v>14</v>
      </c>
      <c r="O16" s="6">
        <v>15</v>
      </c>
      <c r="P16" s="2">
        <v>16</v>
      </c>
      <c r="Q16" s="2">
        <v>17</v>
      </c>
    </row>
    <row r="17" spans="1:18" ht="74.25" customHeight="1">
      <c r="A17" s="78" t="s">
        <v>54</v>
      </c>
      <c r="B17" s="78"/>
      <c r="C17" s="15" t="s">
        <v>5</v>
      </c>
      <c r="D17" s="15" t="s">
        <v>5</v>
      </c>
      <c r="E17" s="15" t="s">
        <v>5</v>
      </c>
      <c r="F17" s="9">
        <f>F18+F20+F21+F22+F23+F24+F25+F26+F27+F29</f>
        <v>11005.470000000001</v>
      </c>
      <c r="G17" s="10">
        <f>G18+G20+G21+G22+G23+G24+G25+G26+G27+G29</f>
        <v>269</v>
      </c>
      <c r="H17" s="33" t="s">
        <v>5</v>
      </c>
      <c r="I17" s="9">
        <f>I18+I20+I21+I22+I23+I24+I25+I26+I27+I29+I30+I31</f>
        <v>10868780.9</v>
      </c>
      <c r="J17" s="9">
        <f>J18+J20+J21+J22+J23+J24+J25+J26+J27+J29+J30+J31</f>
        <v>2547036.1999999997</v>
      </c>
      <c r="K17" s="9" t="s">
        <v>82</v>
      </c>
      <c r="L17" s="9" t="s">
        <v>82</v>
      </c>
      <c r="M17" s="9" t="s">
        <v>82</v>
      </c>
      <c r="N17" s="9">
        <f>N18+N20+N21+N22+N23+N24+N25+N26+N27+N29</f>
        <v>450851.18</v>
      </c>
      <c r="O17" s="9">
        <f>I17-J17-N17</f>
        <v>7870893.5200000014</v>
      </c>
      <c r="P17" s="34" t="s">
        <v>82</v>
      </c>
      <c r="Q17" s="11" t="s">
        <v>82</v>
      </c>
      <c r="R17" s="29"/>
    </row>
    <row r="18" spans="1:18" ht="75" customHeight="1">
      <c r="A18" s="63">
        <v>1</v>
      </c>
      <c r="B18" s="38" t="s">
        <v>55</v>
      </c>
      <c r="C18" s="8">
        <v>5</v>
      </c>
      <c r="D18" s="8">
        <v>3</v>
      </c>
      <c r="E18" s="8">
        <v>90</v>
      </c>
      <c r="F18" s="8">
        <v>5404.66</v>
      </c>
      <c r="G18" s="8">
        <v>109</v>
      </c>
      <c r="H18" s="33" t="s">
        <v>65</v>
      </c>
      <c r="I18" s="9">
        <f>'приложение 6'!C17+'приложение 7'!C14</f>
        <v>1439914.98</v>
      </c>
      <c r="J18" s="3">
        <v>768984.82</v>
      </c>
      <c r="K18" s="34" t="s">
        <v>82</v>
      </c>
      <c r="L18" s="34" t="s">
        <v>82</v>
      </c>
      <c r="M18" s="34" t="s">
        <v>82</v>
      </c>
      <c r="N18" s="3">
        <v>221457.65</v>
      </c>
      <c r="O18" s="9">
        <f>I18-J18-N18</f>
        <v>449472.51</v>
      </c>
      <c r="P18" s="34" t="s">
        <v>82</v>
      </c>
      <c r="Q18" s="4" t="s">
        <v>66</v>
      </c>
    </row>
    <row r="19" spans="1:18" ht="18.75" customHeight="1">
      <c r="A19" s="34">
        <v>1</v>
      </c>
      <c r="B19" s="41">
        <v>2</v>
      </c>
      <c r="C19" s="33">
        <v>3</v>
      </c>
      <c r="D19" s="33">
        <v>4</v>
      </c>
      <c r="E19" s="33">
        <v>5</v>
      </c>
      <c r="F19" s="33">
        <v>6</v>
      </c>
      <c r="G19" s="33">
        <v>7</v>
      </c>
      <c r="H19" s="33">
        <v>8</v>
      </c>
      <c r="I19" s="33">
        <v>9</v>
      </c>
      <c r="J19" s="34">
        <v>10</v>
      </c>
      <c r="K19" s="34">
        <v>11</v>
      </c>
      <c r="L19" s="34">
        <v>12</v>
      </c>
      <c r="M19" s="34">
        <v>13</v>
      </c>
      <c r="N19" s="34">
        <v>14</v>
      </c>
      <c r="O19" s="6">
        <v>15</v>
      </c>
      <c r="P19" s="34">
        <v>16</v>
      </c>
      <c r="Q19" s="34">
        <v>17</v>
      </c>
    </row>
    <row r="20" spans="1:18" ht="57" customHeight="1">
      <c r="A20" s="63">
        <v>2</v>
      </c>
      <c r="B20" s="39" t="s">
        <v>56</v>
      </c>
      <c r="C20" s="8">
        <v>2</v>
      </c>
      <c r="D20" s="8">
        <v>2</v>
      </c>
      <c r="E20" s="8">
        <v>16</v>
      </c>
      <c r="F20" s="8">
        <v>776.68</v>
      </c>
      <c r="G20" s="8">
        <v>16</v>
      </c>
      <c r="H20" s="33" t="s">
        <v>65</v>
      </c>
      <c r="I20" s="9">
        <f>'приложение 6'!C18+'приложение 7'!C15</f>
        <v>1408646.61</v>
      </c>
      <c r="J20" s="3">
        <v>109414.25</v>
      </c>
      <c r="K20" s="34" t="s">
        <v>82</v>
      </c>
      <c r="L20" s="34" t="s">
        <v>82</v>
      </c>
      <c r="M20" s="34" t="s">
        <v>82</v>
      </c>
      <c r="N20" s="3">
        <v>31346.74</v>
      </c>
      <c r="O20" s="5">
        <f>I20-J20-N20</f>
        <v>1267885.6200000001</v>
      </c>
      <c r="P20" s="34" t="s">
        <v>82</v>
      </c>
      <c r="Q20" s="4" t="s">
        <v>66</v>
      </c>
      <c r="R20" s="29"/>
    </row>
    <row r="21" spans="1:18" ht="57" customHeight="1">
      <c r="A21" s="63">
        <v>3</v>
      </c>
      <c r="B21" s="39" t="s">
        <v>57</v>
      </c>
      <c r="C21" s="8">
        <v>2</v>
      </c>
      <c r="D21" s="8">
        <v>2</v>
      </c>
      <c r="E21" s="8">
        <v>16</v>
      </c>
      <c r="F21" s="8">
        <v>634.04999999999995</v>
      </c>
      <c r="G21" s="8">
        <v>16</v>
      </c>
      <c r="H21" s="33" t="s">
        <v>65</v>
      </c>
      <c r="I21" s="9">
        <f>'приложение 6'!C19+'приложение 7'!C16</f>
        <v>1036617.62</v>
      </c>
      <c r="J21" s="3">
        <v>86775.28</v>
      </c>
      <c r="K21" s="34" t="s">
        <v>82</v>
      </c>
      <c r="L21" s="34" t="s">
        <v>82</v>
      </c>
      <c r="M21" s="34" t="s">
        <v>82</v>
      </c>
      <c r="N21" s="3">
        <v>24760.49</v>
      </c>
      <c r="O21" s="5">
        <f t="shared" ref="O21:O27" si="0">I21-J21-N21</f>
        <v>925081.85</v>
      </c>
      <c r="P21" s="34" t="s">
        <v>82</v>
      </c>
      <c r="Q21" s="4" t="s">
        <v>66</v>
      </c>
    </row>
    <row r="22" spans="1:18" ht="69" customHeight="1">
      <c r="A22" s="63">
        <v>4</v>
      </c>
      <c r="B22" s="39" t="s">
        <v>58</v>
      </c>
      <c r="C22" s="8">
        <v>2</v>
      </c>
      <c r="D22" s="8">
        <v>2</v>
      </c>
      <c r="E22" s="8">
        <v>8</v>
      </c>
      <c r="F22" s="8">
        <v>458.08</v>
      </c>
      <c r="G22" s="8">
        <v>8</v>
      </c>
      <c r="H22" s="33" t="s">
        <v>65</v>
      </c>
      <c r="I22" s="9">
        <f>'приложение 6'!C20+'приложение 7'!C18</f>
        <v>853487.8</v>
      </c>
      <c r="J22" s="3">
        <v>84567.86</v>
      </c>
      <c r="K22" s="34" t="s">
        <v>82</v>
      </c>
      <c r="L22" s="34" t="s">
        <v>82</v>
      </c>
      <c r="M22" s="34" t="s">
        <v>82</v>
      </c>
      <c r="N22" s="3">
        <v>24365.32</v>
      </c>
      <c r="O22" s="5">
        <f t="shared" si="0"/>
        <v>744554.62000000011</v>
      </c>
      <c r="P22" s="34" t="s">
        <v>82</v>
      </c>
      <c r="Q22" s="4" t="s">
        <v>66</v>
      </c>
    </row>
    <row r="23" spans="1:18" ht="62.25" customHeight="1">
      <c r="A23" s="34">
        <v>5</v>
      </c>
      <c r="B23" s="38" t="s">
        <v>59</v>
      </c>
      <c r="C23" s="8">
        <v>2</v>
      </c>
      <c r="D23" s="8">
        <v>2</v>
      </c>
      <c r="E23" s="8">
        <v>16</v>
      </c>
      <c r="F23" s="8">
        <v>787.8</v>
      </c>
      <c r="G23" s="8">
        <v>35</v>
      </c>
      <c r="H23" s="33" t="s">
        <v>65</v>
      </c>
      <c r="I23" s="9">
        <f>'приложение 6'!C22+'приложение 7'!C19</f>
        <v>1557384.65</v>
      </c>
      <c r="J23" s="3">
        <v>135710.54</v>
      </c>
      <c r="K23" s="34" t="s">
        <v>82</v>
      </c>
      <c r="L23" s="34" t="s">
        <v>82</v>
      </c>
      <c r="M23" s="34" t="s">
        <v>82</v>
      </c>
      <c r="N23" s="3">
        <v>38489.53</v>
      </c>
      <c r="O23" s="5">
        <f t="shared" si="0"/>
        <v>1383184.5799999998</v>
      </c>
      <c r="P23" s="34" t="s">
        <v>82</v>
      </c>
      <c r="Q23" s="4" t="s">
        <v>66</v>
      </c>
    </row>
    <row r="24" spans="1:18" ht="57" customHeight="1">
      <c r="A24" s="34">
        <v>6</v>
      </c>
      <c r="B24" s="39" t="s">
        <v>60</v>
      </c>
      <c r="C24" s="8">
        <v>2</v>
      </c>
      <c r="D24" s="8">
        <v>1</v>
      </c>
      <c r="E24" s="8">
        <v>8</v>
      </c>
      <c r="F24" s="8">
        <v>389.9</v>
      </c>
      <c r="G24" s="8">
        <v>12</v>
      </c>
      <c r="H24" s="33" t="s">
        <v>65</v>
      </c>
      <c r="I24" s="9">
        <f>'приложение 6'!C23+'приложение 7'!C20</f>
        <v>57965.5</v>
      </c>
      <c r="J24" s="5">
        <v>57965.5</v>
      </c>
      <c r="K24" s="34" t="s">
        <v>82</v>
      </c>
      <c r="L24" s="34" t="s">
        <v>82</v>
      </c>
      <c r="M24" s="34" t="s">
        <v>82</v>
      </c>
      <c r="N24" s="5">
        <v>0</v>
      </c>
      <c r="O24" s="5">
        <f t="shared" si="0"/>
        <v>0</v>
      </c>
      <c r="P24" s="34" t="s">
        <v>82</v>
      </c>
      <c r="Q24" s="4" t="s">
        <v>66</v>
      </c>
    </row>
    <row r="25" spans="1:18" s="45" customFormat="1" ht="67.5" customHeight="1">
      <c r="A25" s="46">
        <v>7</v>
      </c>
      <c r="B25" s="39" t="s">
        <v>61</v>
      </c>
      <c r="C25" s="46">
        <v>2</v>
      </c>
      <c r="D25" s="46">
        <v>2</v>
      </c>
      <c r="E25" s="46">
        <v>16</v>
      </c>
      <c r="F25" s="46">
        <v>1016.7</v>
      </c>
      <c r="G25" s="46">
        <v>17</v>
      </c>
      <c r="H25" s="46" t="s">
        <v>65</v>
      </c>
      <c r="I25" s="9">
        <f>'приложение 6'!C24+'приложение 7'!C21</f>
        <v>145006.58000000002</v>
      </c>
      <c r="J25" s="46">
        <v>124441.46</v>
      </c>
      <c r="K25" s="34" t="s">
        <v>82</v>
      </c>
      <c r="L25" s="34" t="s">
        <v>82</v>
      </c>
      <c r="M25" s="34" t="s">
        <v>82</v>
      </c>
      <c r="N25" s="47">
        <v>35399.9</v>
      </c>
      <c r="O25" s="5">
        <f t="shared" si="0"/>
        <v>-14834.779999999992</v>
      </c>
      <c r="P25" s="34" t="s">
        <v>82</v>
      </c>
      <c r="Q25" s="46" t="s">
        <v>66</v>
      </c>
    </row>
    <row r="26" spans="1:18" ht="69" customHeight="1">
      <c r="A26" s="34">
        <v>8</v>
      </c>
      <c r="B26" s="39" t="s">
        <v>62</v>
      </c>
      <c r="C26" s="8">
        <v>2</v>
      </c>
      <c r="D26" s="8">
        <v>2</v>
      </c>
      <c r="E26" s="8">
        <v>16</v>
      </c>
      <c r="F26" s="8">
        <v>627.29999999999995</v>
      </c>
      <c r="G26" s="8">
        <v>16</v>
      </c>
      <c r="H26" s="33" t="s">
        <v>65</v>
      </c>
      <c r="I26" s="9">
        <f>'приложение 6'!C25+'приложение 7'!C22</f>
        <v>1402936.91</v>
      </c>
      <c r="J26" s="3">
        <v>91733.39</v>
      </c>
      <c r="K26" s="34" t="s">
        <v>82</v>
      </c>
      <c r="L26" s="34" t="s">
        <v>82</v>
      </c>
      <c r="M26" s="34" t="s">
        <v>82</v>
      </c>
      <c r="N26" s="3">
        <v>25613.040000000001</v>
      </c>
      <c r="O26" s="5">
        <f t="shared" si="0"/>
        <v>1285590.48</v>
      </c>
      <c r="P26" s="34" t="s">
        <v>82</v>
      </c>
      <c r="Q26" s="4" t="s">
        <v>66</v>
      </c>
    </row>
    <row r="27" spans="1:18" ht="65.25" customHeight="1">
      <c r="A27" s="34">
        <v>9</v>
      </c>
      <c r="B27" s="39" t="s">
        <v>63</v>
      </c>
      <c r="C27" s="8">
        <v>2</v>
      </c>
      <c r="D27" s="8">
        <v>1</v>
      </c>
      <c r="E27" s="8">
        <v>8</v>
      </c>
      <c r="F27" s="8">
        <v>461.2</v>
      </c>
      <c r="G27" s="8">
        <v>26</v>
      </c>
      <c r="H27" s="33" t="s">
        <v>65</v>
      </c>
      <c r="I27" s="9">
        <f>'приложение 6'!C26+'приложение 7'!C23</f>
        <v>1046713.23</v>
      </c>
      <c r="J27" s="3">
        <v>84264.41</v>
      </c>
      <c r="K27" s="34" t="s">
        <v>82</v>
      </c>
      <c r="L27" s="34" t="s">
        <v>82</v>
      </c>
      <c r="M27" s="34" t="s">
        <v>82</v>
      </c>
      <c r="N27" s="3">
        <v>23875.81</v>
      </c>
      <c r="O27" s="5">
        <f t="shared" si="0"/>
        <v>938573.00999999989</v>
      </c>
      <c r="P27" s="34" t="s">
        <v>82</v>
      </c>
      <c r="Q27" s="4" t="s">
        <v>66</v>
      </c>
    </row>
    <row r="28" spans="1:18" ht="17.25" customHeight="1">
      <c r="A28" s="34">
        <v>1</v>
      </c>
      <c r="B28" s="30">
        <v>2</v>
      </c>
      <c r="C28" s="33">
        <v>3</v>
      </c>
      <c r="D28" s="33">
        <v>4</v>
      </c>
      <c r="E28" s="33">
        <v>5</v>
      </c>
      <c r="F28" s="33">
        <v>6</v>
      </c>
      <c r="G28" s="33">
        <v>7</v>
      </c>
      <c r="H28" s="33">
        <v>8</v>
      </c>
      <c r="I28" s="33">
        <v>9</v>
      </c>
      <c r="J28" s="34">
        <v>10</v>
      </c>
      <c r="K28" s="34">
        <v>11</v>
      </c>
      <c r="L28" s="34">
        <v>12</v>
      </c>
      <c r="M28" s="34">
        <v>13</v>
      </c>
      <c r="N28" s="34">
        <v>14</v>
      </c>
      <c r="O28" s="6">
        <v>15</v>
      </c>
      <c r="P28" s="34">
        <v>16</v>
      </c>
      <c r="Q28" s="34">
        <v>17</v>
      </c>
    </row>
    <row r="29" spans="1:18" ht="66.75" customHeight="1">
      <c r="A29" s="48">
        <v>10</v>
      </c>
      <c r="B29" s="49" t="s">
        <v>64</v>
      </c>
      <c r="C29" s="50">
        <v>2</v>
      </c>
      <c r="D29" s="50">
        <v>1</v>
      </c>
      <c r="E29" s="50">
        <v>8</v>
      </c>
      <c r="F29" s="51">
        <v>449.1</v>
      </c>
      <c r="G29" s="50">
        <v>14</v>
      </c>
      <c r="H29" s="50" t="s">
        <v>65</v>
      </c>
      <c r="I29" s="9">
        <f>'приложение 6'!C27+'приложение 7'!C24</f>
        <v>1006391.19</v>
      </c>
      <c r="J29" s="16">
        <v>89462.86</v>
      </c>
      <c r="K29" s="16" t="s">
        <v>82</v>
      </c>
      <c r="L29" s="16" t="s">
        <v>82</v>
      </c>
      <c r="M29" s="16" t="s">
        <v>82</v>
      </c>
      <c r="N29" s="52">
        <v>25542.7</v>
      </c>
      <c r="O29" s="52">
        <f t="shared" ref="O29" si="1">I29-J29-N29</f>
        <v>891385.63</v>
      </c>
      <c r="P29" s="16" t="s">
        <v>82</v>
      </c>
      <c r="Q29" s="16" t="s">
        <v>66</v>
      </c>
    </row>
    <row r="30" spans="1:18" ht="66.75" customHeight="1">
      <c r="A30" s="48">
        <v>11</v>
      </c>
      <c r="B30" s="49" t="s">
        <v>79</v>
      </c>
      <c r="C30" s="50">
        <v>2</v>
      </c>
      <c r="D30" s="50">
        <v>2</v>
      </c>
      <c r="E30" s="50">
        <v>12</v>
      </c>
      <c r="F30" s="54">
        <v>1028.07</v>
      </c>
      <c r="G30" s="50">
        <v>16</v>
      </c>
      <c r="H30" s="50" t="s">
        <v>81</v>
      </c>
      <c r="I30" s="9">
        <f>'приложение 6'!C28+'приложение 7'!C25</f>
        <v>715783.3</v>
      </c>
      <c r="J30" s="54">
        <v>715783.3</v>
      </c>
      <c r="K30" s="16" t="s">
        <v>82</v>
      </c>
      <c r="L30" s="16" t="s">
        <v>82</v>
      </c>
      <c r="M30" s="16" t="s">
        <v>82</v>
      </c>
      <c r="N30" s="16" t="s">
        <v>82</v>
      </c>
      <c r="O30" s="52" t="s">
        <v>82</v>
      </c>
      <c r="P30" s="16" t="s">
        <v>82</v>
      </c>
      <c r="Q30" s="16" t="s">
        <v>83</v>
      </c>
    </row>
    <row r="31" spans="1:18" s="53" customFormat="1" ht="77.25" customHeight="1">
      <c r="A31" s="32">
        <v>12</v>
      </c>
      <c r="B31" s="39" t="s">
        <v>80</v>
      </c>
      <c r="C31" s="33">
        <v>2</v>
      </c>
      <c r="D31" s="33">
        <v>2</v>
      </c>
      <c r="E31" s="33">
        <v>16</v>
      </c>
      <c r="F31" s="10">
        <v>710.12</v>
      </c>
      <c r="G31" s="33">
        <v>20</v>
      </c>
      <c r="H31" s="33" t="s">
        <v>84</v>
      </c>
      <c r="I31" s="33">
        <v>197932.53</v>
      </c>
      <c r="J31" s="33">
        <v>197932.53</v>
      </c>
      <c r="K31" s="34" t="s">
        <v>82</v>
      </c>
      <c r="L31" s="34" t="s">
        <v>82</v>
      </c>
      <c r="M31" s="34" t="s">
        <v>82</v>
      </c>
      <c r="N31" s="34" t="s">
        <v>82</v>
      </c>
      <c r="O31" s="5" t="s">
        <v>82</v>
      </c>
      <c r="P31" s="34" t="s">
        <v>82</v>
      </c>
      <c r="Q31" s="34" t="s">
        <v>85</v>
      </c>
    </row>
    <row r="32" spans="1:18" ht="72" customHeight="1">
      <c r="A32" s="88" t="s">
        <v>67</v>
      </c>
      <c r="B32" s="88"/>
      <c r="C32" s="88"/>
      <c r="D32" s="88"/>
      <c r="E32" s="88"/>
      <c r="F32" s="88"/>
      <c r="G32" s="18"/>
      <c r="H32" s="28"/>
      <c r="I32" s="18"/>
      <c r="J32" s="21"/>
      <c r="K32" s="21"/>
      <c r="L32" s="21"/>
      <c r="M32" s="77" t="s">
        <v>75</v>
      </c>
      <c r="N32" s="77"/>
      <c r="O32" s="77"/>
      <c r="P32" s="77"/>
      <c r="Q32" s="77"/>
    </row>
    <row r="33" spans="1:17" ht="15.75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</row>
    <row r="34" spans="1:17" ht="15.75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</row>
  </sheetData>
  <mergeCells count="30">
    <mergeCell ref="A33:Q33"/>
    <mergeCell ref="A34:Q34"/>
    <mergeCell ref="B10:B15"/>
    <mergeCell ref="J13:J14"/>
    <mergeCell ref="K13:M13"/>
    <mergeCell ref="O13:O14"/>
    <mergeCell ref="Q10:Q15"/>
    <mergeCell ref="I11:O11"/>
    <mergeCell ref="P11:P14"/>
    <mergeCell ref="A10:A15"/>
    <mergeCell ref="C10:E10"/>
    <mergeCell ref="F10:F14"/>
    <mergeCell ref="G10:G14"/>
    <mergeCell ref="C11:C14"/>
    <mergeCell ref="A32:F32"/>
    <mergeCell ref="K1:Q1"/>
    <mergeCell ref="K2:Q2"/>
    <mergeCell ref="K5:Q5"/>
    <mergeCell ref="B8:P8"/>
    <mergeCell ref="M32:Q32"/>
    <mergeCell ref="A6:Q6"/>
    <mergeCell ref="A7:Q7"/>
    <mergeCell ref="A17:B17"/>
    <mergeCell ref="H10:H14"/>
    <mergeCell ref="I12:I14"/>
    <mergeCell ref="J12:O12"/>
    <mergeCell ref="I10:P10"/>
    <mergeCell ref="D11:D14"/>
    <mergeCell ref="E11:E14"/>
    <mergeCell ref="A1:A2"/>
  </mergeCells>
  <pageMargins left="0.39370078740157483" right="0.78740157480314965" top="1.1811023622047245" bottom="0.78740157480314965" header="0" footer="0"/>
  <pageSetup paperSize="9" scale="80" orientation="landscape" r:id="rId1"/>
  <rowBreaks count="3" manualBreakCount="3">
    <brk id="8" max="16" man="1"/>
    <brk id="18" max="16" man="1"/>
    <brk id="27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31"/>
  <sheetViews>
    <sheetView view="pageBreakPreview" topLeftCell="A4" zoomScale="85" zoomScaleSheetLayoutView="85" workbookViewId="0">
      <selection activeCell="F5" sqref="F5"/>
    </sheetView>
  </sheetViews>
  <sheetFormatPr defaultRowHeight="15"/>
  <cols>
    <col min="1" max="1" width="4.5703125" style="1" customWidth="1"/>
    <col min="2" max="2" width="28" style="1" customWidth="1"/>
    <col min="3" max="3" width="13.42578125" style="1" customWidth="1"/>
    <col min="4" max="4" width="11.140625" style="1" customWidth="1"/>
    <col min="5" max="5" width="11.42578125" style="1" customWidth="1"/>
    <col min="6" max="6" width="6.28515625" style="1" customWidth="1"/>
    <col min="7" max="7" width="10.85546875" style="1" customWidth="1"/>
    <col min="8" max="9" width="11.42578125" style="1" customWidth="1"/>
    <col min="10" max="10" width="5.42578125" style="1" customWidth="1"/>
    <col min="11" max="11" width="5.7109375" style="1" customWidth="1"/>
    <col min="12" max="12" width="8.5703125" style="1" customWidth="1"/>
    <col min="13" max="13" width="13.5703125" style="1" customWidth="1"/>
    <col min="14" max="14" width="6.140625" style="1" customWidth="1"/>
    <col min="15" max="15" width="5.85546875" style="1" customWidth="1"/>
    <col min="16" max="16" width="8.5703125" style="1" customWidth="1"/>
    <col min="17" max="17" width="12.28515625" style="1" customWidth="1"/>
    <col min="18" max="18" width="6" style="1" customWidth="1"/>
    <col min="19" max="19" width="5.28515625" style="1" customWidth="1"/>
    <col min="20" max="20" width="11.7109375" style="1" bestFit="1" customWidth="1"/>
    <col min="21" max="16384" width="9.140625" style="1"/>
  </cols>
  <sheetData>
    <row r="1" spans="1:20" ht="26.25">
      <c r="A1" s="89"/>
      <c r="B1" s="40"/>
      <c r="C1" s="40"/>
      <c r="D1" s="40"/>
      <c r="E1" s="40"/>
      <c r="F1" s="40"/>
      <c r="G1" s="40"/>
      <c r="H1" s="40"/>
      <c r="I1" s="40"/>
      <c r="J1" s="40"/>
      <c r="K1" s="40"/>
      <c r="L1" s="92" t="s">
        <v>88</v>
      </c>
      <c r="M1" s="92"/>
      <c r="N1" s="92"/>
      <c r="O1" s="92"/>
      <c r="P1" s="92"/>
      <c r="Q1" s="92"/>
      <c r="R1" s="92"/>
      <c r="S1" s="92"/>
    </row>
    <row r="2" spans="1:20" ht="107.25" customHeight="1">
      <c r="A2" s="89"/>
      <c r="B2" s="40"/>
      <c r="C2" s="40"/>
      <c r="D2" s="40"/>
      <c r="E2" s="40"/>
      <c r="F2" s="40"/>
      <c r="G2" s="40"/>
      <c r="H2" s="40"/>
      <c r="I2" s="40"/>
      <c r="J2" s="40"/>
      <c r="K2" s="40"/>
      <c r="L2" s="93" t="s">
        <v>95</v>
      </c>
      <c r="M2" s="93"/>
      <c r="N2" s="93"/>
      <c r="O2" s="93"/>
      <c r="P2" s="93"/>
      <c r="Q2" s="93"/>
      <c r="R2" s="93"/>
      <c r="S2" s="93"/>
    </row>
    <row r="3" spans="1:20" ht="18.75" customHeight="1">
      <c r="A3" s="64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65"/>
      <c r="N3" s="65"/>
      <c r="O3" s="65"/>
      <c r="P3" s="65"/>
      <c r="Q3" s="65"/>
      <c r="R3" s="65"/>
      <c r="S3" s="65"/>
    </row>
    <row r="4" spans="1:20" ht="57" customHeight="1">
      <c r="A4" s="64"/>
      <c r="B4" s="40"/>
      <c r="C4" s="40"/>
      <c r="D4" s="40"/>
      <c r="E4" s="40"/>
      <c r="F4" s="40"/>
      <c r="G4" s="40"/>
      <c r="H4" s="40"/>
      <c r="I4" s="40"/>
      <c r="J4" s="40"/>
      <c r="K4" s="40"/>
      <c r="L4" s="92" t="s">
        <v>89</v>
      </c>
      <c r="M4" s="92"/>
      <c r="N4" s="92"/>
      <c r="O4" s="92"/>
      <c r="P4" s="92"/>
      <c r="Q4" s="92"/>
      <c r="R4" s="92"/>
      <c r="S4" s="92"/>
    </row>
    <row r="5" spans="1:20" ht="237" customHeight="1">
      <c r="A5" s="64"/>
      <c r="B5" s="40"/>
      <c r="C5" s="40"/>
      <c r="D5" s="40"/>
      <c r="E5" s="40"/>
      <c r="F5" s="40"/>
      <c r="G5" s="40"/>
      <c r="H5" s="40"/>
      <c r="I5" s="40"/>
      <c r="J5" s="40"/>
      <c r="K5" s="40"/>
      <c r="L5" s="93" t="s">
        <v>96</v>
      </c>
      <c r="M5" s="93"/>
      <c r="N5" s="93"/>
      <c r="O5" s="93"/>
      <c r="P5" s="93"/>
      <c r="Q5" s="93"/>
      <c r="R5" s="93"/>
      <c r="S5" s="93"/>
    </row>
    <row r="6" spans="1:20" ht="34.5" customHeight="1">
      <c r="A6" s="64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65"/>
      <c r="N6" s="65"/>
      <c r="O6" s="65"/>
      <c r="P6" s="65"/>
      <c r="Q6" s="65"/>
      <c r="R6" s="65"/>
      <c r="S6" s="65"/>
    </row>
    <row r="7" spans="1:20" ht="24">
      <c r="A7" s="76" t="s">
        <v>69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</row>
    <row r="8" spans="1:20" ht="24">
      <c r="A8" s="76" t="s">
        <v>71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</row>
    <row r="9" spans="1:20" ht="60" customHeight="1">
      <c r="A9" s="76" t="s">
        <v>68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</row>
    <row r="10" spans="1:20" ht="27.75" customHeight="1">
      <c r="A10" s="84" t="s">
        <v>0</v>
      </c>
      <c r="B10" s="84" t="s">
        <v>6</v>
      </c>
      <c r="C10" s="84" t="s">
        <v>48</v>
      </c>
      <c r="D10" s="80" t="s">
        <v>34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</row>
    <row r="11" spans="1:20" ht="18.75">
      <c r="A11" s="85"/>
      <c r="B11" s="85"/>
      <c r="C11" s="85"/>
      <c r="D11" s="80" t="s">
        <v>35</v>
      </c>
      <c r="E11" s="80"/>
      <c r="F11" s="80"/>
      <c r="G11" s="80"/>
      <c r="H11" s="80"/>
      <c r="I11" s="80"/>
      <c r="J11" s="80" t="s">
        <v>37</v>
      </c>
      <c r="K11" s="80"/>
      <c r="L11" s="80" t="s">
        <v>38</v>
      </c>
      <c r="M11" s="80"/>
      <c r="N11" s="80" t="s">
        <v>39</v>
      </c>
      <c r="O11" s="80"/>
      <c r="P11" s="80" t="s">
        <v>40</v>
      </c>
      <c r="Q11" s="80"/>
      <c r="R11" s="80" t="s">
        <v>41</v>
      </c>
      <c r="S11" s="80"/>
    </row>
    <row r="12" spans="1:20" ht="18.75">
      <c r="A12" s="85"/>
      <c r="B12" s="85"/>
      <c r="C12" s="85"/>
      <c r="D12" s="80" t="s">
        <v>36</v>
      </c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</row>
    <row r="13" spans="1:20" ht="186.75" customHeight="1">
      <c r="A13" s="85"/>
      <c r="B13" s="85"/>
      <c r="C13" s="86"/>
      <c r="D13" s="42" t="s">
        <v>42</v>
      </c>
      <c r="E13" s="42" t="s">
        <v>43</v>
      </c>
      <c r="F13" s="42" t="s">
        <v>44</v>
      </c>
      <c r="G13" s="42" t="s">
        <v>45</v>
      </c>
      <c r="H13" s="42" t="s">
        <v>46</v>
      </c>
      <c r="I13" s="42" t="s">
        <v>47</v>
      </c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29"/>
    </row>
    <row r="14" spans="1:20" ht="20.25" customHeight="1">
      <c r="A14" s="86"/>
      <c r="B14" s="86"/>
      <c r="C14" s="43"/>
      <c r="D14" s="36" t="s">
        <v>4</v>
      </c>
      <c r="E14" s="36" t="s">
        <v>4</v>
      </c>
      <c r="F14" s="36" t="s">
        <v>4</v>
      </c>
      <c r="G14" s="36" t="s">
        <v>4</v>
      </c>
      <c r="H14" s="36" t="s">
        <v>4</v>
      </c>
      <c r="I14" s="36" t="s">
        <v>4</v>
      </c>
      <c r="J14" s="36" t="s">
        <v>3</v>
      </c>
      <c r="K14" s="36" t="s">
        <v>4</v>
      </c>
      <c r="L14" s="36" t="s">
        <v>2</v>
      </c>
      <c r="M14" s="36" t="s">
        <v>4</v>
      </c>
      <c r="N14" s="36" t="s">
        <v>2</v>
      </c>
      <c r="O14" s="36" t="s">
        <v>4</v>
      </c>
      <c r="P14" s="36" t="s">
        <v>2</v>
      </c>
      <c r="Q14" s="36" t="s">
        <v>4</v>
      </c>
      <c r="R14" s="36" t="s">
        <v>2</v>
      </c>
      <c r="S14" s="36" t="s">
        <v>4</v>
      </c>
    </row>
    <row r="15" spans="1:20" ht="15.75">
      <c r="A15" s="2">
        <v>1</v>
      </c>
      <c r="B15" s="2">
        <v>2</v>
      </c>
      <c r="C15" s="2">
        <v>3</v>
      </c>
      <c r="D15" s="2">
        <v>4</v>
      </c>
      <c r="E15" s="2">
        <v>5</v>
      </c>
      <c r="F15" s="2">
        <v>6</v>
      </c>
      <c r="G15" s="2">
        <v>7</v>
      </c>
      <c r="H15" s="2">
        <v>8</v>
      </c>
      <c r="I15" s="2">
        <v>9</v>
      </c>
      <c r="J15" s="2">
        <v>10</v>
      </c>
      <c r="K15" s="2">
        <v>11</v>
      </c>
      <c r="L15" s="2">
        <v>12</v>
      </c>
      <c r="M15" s="2">
        <v>13</v>
      </c>
      <c r="N15" s="2">
        <v>14</v>
      </c>
      <c r="O15" s="2">
        <v>15</v>
      </c>
      <c r="P15" s="2">
        <v>16</v>
      </c>
      <c r="Q15" s="2">
        <v>17</v>
      </c>
      <c r="R15" s="2">
        <v>18</v>
      </c>
      <c r="S15" s="2">
        <v>19</v>
      </c>
    </row>
    <row r="16" spans="1:20" s="22" customFormat="1" ht="60" customHeight="1">
      <c r="A16" s="78" t="s">
        <v>54</v>
      </c>
      <c r="B16" s="78"/>
      <c r="C16" s="5">
        <f>C17+C18+C19+C20+C22+C23+C24+C25+C26+C27+C28+C29</f>
        <v>9987516.2799999993</v>
      </c>
      <c r="D16" s="5">
        <f t="shared" ref="D16:S16" si="0">D17+D18+D19+D20+D22+D23+D24+D25+D26+D27+D28+D29</f>
        <v>332302.3</v>
      </c>
      <c r="E16" s="5">
        <f t="shared" si="0"/>
        <v>626460</v>
      </c>
      <c r="F16" s="5">
        <f t="shared" si="0"/>
        <v>0</v>
      </c>
      <c r="G16" s="5">
        <f t="shared" si="0"/>
        <v>421879.03</v>
      </c>
      <c r="H16" s="5">
        <f t="shared" si="0"/>
        <v>259476</v>
      </c>
      <c r="I16" s="5">
        <f t="shared" si="0"/>
        <v>188668</v>
      </c>
      <c r="J16" s="5">
        <f t="shared" si="0"/>
        <v>0</v>
      </c>
      <c r="K16" s="5">
        <f t="shared" si="0"/>
        <v>0</v>
      </c>
      <c r="L16" s="5">
        <f t="shared" si="0"/>
        <v>2933.7</v>
      </c>
      <c r="M16" s="5">
        <f t="shared" si="0"/>
        <v>6337544.9699999997</v>
      </c>
      <c r="N16" s="5">
        <f t="shared" si="0"/>
        <v>0</v>
      </c>
      <c r="O16" s="5">
        <f t="shared" si="0"/>
        <v>0</v>
      </c>
      <c r="P16" s="5">
        <f t="shared" si="0"/>
        <v>1197.9100000000001</v>
      </c>
      <c r="Q16" s="5">
        <f t="shared" si="0"/>
        <v>1821185.98</v>
      </c>
      <c r="R16" s="5">
        <f t="shared" si="0"/>
        <v>0</v>
      </c>
      <c r="S16" s="5">
        <f t="shared" si="0"/>
        <v>0</v>
      </c>
      <c r="T16" s="57"/>
    </row>
    <row r="17" spans="1:19" s="7" customFormat="1" ht="57" customHeight="1">
      <c r="A17" s="55">
        <v>1</v>
      </c>
      <c r="B17" s="39" t="s">
        <v>76</v>
      </c>
      <c r="C17" s="9">
        <f>E17+G17+H17+I17+M17</f>
        <v>1260264</v>
      </c>
      <c r="D17" s="9"/>
      <c r="E17" s="9">
        <v>626460</v>
      </c>
      <c r="F17" s="9"/>
      <c r="G17" s="9">
        <v>185660</v>
      </c>
      <c r="H17" s="9">
        <v>259476</v>
      </c>
      <c r="I17" s="9">
        <v>188668</v>
      </c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s="7" customFormat="1" ht="58.5" customHeight="1">
      <c r="A18" s="55">
        <v>2</v>
      </c>
      <c r="B18" s="39" t="s">
        <v>56</v>
      </c>
      <c r="C18" s="9">
        <f>D18+M18</f>
        <v>1310822.5</v>
      </c>
      <c r="D18" s="9">
        <v>107239.98</v>
      </c>
      <c r="E18" s="9"/>
      <c r="F18" s="9"/>
      <c r="G18" s="9"/>
      <c r="H18" s="9"/>
      <c r="I18" s="9"/>
      <c r="J18" s="9"/>
      <c r="K18" s="9"/>
      <c r="L18" s="9">
        <v>599.70000000000005</v>
      </c>
      <c r="M18" s="9">
        <v>1203582.52</v>
      </c>
      <c r="N18" s="9"/>
      <c r="O18" s="9"/>
      <c r="P18" s="9"/>
      <c r="Q18" s="9"/>
      <c r="R18" s="9"/>
      <c r="S18" s="9"/>
    </row>
    <row r="19" spans="1:19" s="7" customFormat="1" ht="59.25" customHeight="1">
      <c r="A19" s="55">
        <v>3</v>
      </c>
      <c r="B19" s="39" t="s">
        <v>57</v>
      </c>
      <c r="C19" s="9">
        <f>G19+H19+I19+Q19</f>
        <v>951281.48</v>
      </c>
      <c r="D19" s="9"/>
      <c r="E19" s="9"/>
      <c r="F19" s="9"/>
      <c r="G19" s="9">
        <v>105825.03</v>
      </c>
      <c r="H19" s="9">
        <v>0</v>
      </c>
      <c r="I19" s="9">
        <v>0</v>
      </c>
      <c r="J19" s="9"/>
      <c r="K19" s="9"/>
      <c r="L19" s="9"/>
      <c r="M19" s="9"/>
      <c r="N19" s="9"/>
      <c r="O19" s="9"/>
      <c r="P19" s="9">
        <v>402</v>
      </c>
      <c r="Q19" s="9">
        <v>845456.45</v>
      </c>
      <c r="R19" s="9"/>
      <c r="S19" s="9"/>
    </row>
    <row r="20" spans="1:19" s="7" customFormat="1" ht="59.25" customHeight="1">
      <c r="A20" s="55">
        <v>4</v>
      </c>
      <c r="B20" s="39" t="s">
        <v>58</v>
      </c>
      <c r="C20" s="9">
        <v>777797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v>397</v>
      </c>
      <c r="Q20" s="9">
        <v>777797</v>
      </c>
      <c r="R20" s="9"/>
      <c r="S20" s="9"/>
    </row>
    <row r="21" spans="1:19" s="7" customFormat="1" ht="17.25" customHeight="1">
      <c r="A21" s="58">
        <v>1</v>
      </c>
      <c r="B21" s="44">
        <v>2</v>
      </c>
      <c r="C21" s="58">
        <v>3</v>
      </c>
      <c r="D21" s="58">
        <v>4</v>
      </c>
      <c r="E21" s="58">
        <v>5</v>
      </c>
      <c r="F21" s="58">
        <v>6</v>
      </c>
      <c r="G21" s="58">
        <v>7</v>
      </c>
      <c r="H21" s="58">
        <v>8</v>
      </c>
      <c r="I21" s="58">
        <v>9</v>
      </c>
      <c r="J21" s="58">
        <v>10</v>
      </c>
      <c r="K21" s="58">
        <v>11</v>
      </c>
      <c r="L21" s="58">
        <v>12</v>
      </c>
      <c r="M21" s="58">
        <v>13</v>
      </c>
      <c r="N21" s="58">
        <v>14</v>
      </c>
      <c r="O21" s="58">
        <v>15</v>
      </c>
      <c r="P21" s="58">
        <v>16</v>
      </c>
      <c r="Q21" s="58">
        <v>17</v>
      </c>
      <c r="R21" s="58">
        <v>18</v>
      </c>
      <c r="S21" s="58">
        <v>19</v>
      </c>
    </row>
    <row r="22" spans="1:19" s="7" customFormat="1" ht="55.5" customHeight="1">
      <c r="A22" s="55">
        <v>5</v>
      </c>
      <c r="B22" s="39" t="s">
        <v>59</v>
      </c>
      <c r="C22" s="9">
        <f>M22+S22</f>
        <v>1466012</v>
      </c>
      <c r="D22" s="9"/>
      <c r="E22" s="9"/>
      <c r="F22" s="9"/>
      <c r="G22" s="9"/>
      <c r="H22" s="9"/>
      <c r="I22" s="9"/>
      <c r="J22" s="9"/>
      <c r="K22" s="9"/>
      <c r="L22" s="9">
        <v>590</v>
      </c>
      <c r="M22" s="9">
        <v>1466012</v>
      </c>
      <c r="N22" s="9"/>
      <c r="O22" s="9"/>
      <c r="P22" s="9"/>
      <c r="Q22" s="9"/>
      <c r="R22" s="9"/>
      <c r="S22" s="9"/>
    </row>
    <row r="23" spans="1:19" s="7" customFormat="1" ht="60" customHeight="1">
      <c r="A23" s="33">
        <v>6</v>
      </c>
      <c r="B23" s="39" t="s">
        <v>60</v>
      </c>
      <c r="C23" s="9">
        <f>Q23</f>
        <v>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s="7" customFormat="1" ht="57.75" customHeight="1">
      <c r="A24" s="33">
        <v>7</v>
      </c>
      <c r="B24" s="39" t="s">
        <v>61</v>
      </c>
      <c r="C24" s="9">
        <v>117247</v>
      </c>
      <c r="D24" s="9">
        <v>117247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s="7" customFormat="1" ht="58.5" customHeight="1">
      <c r="A25" s="33">
        <v>8</v>
      </c>
      <c r="B25" s="39" t="s">
        <v>62</v>
      </c>
      <c r="C25" s="9">
        <f>M25+D25</f>
        <v>1307525.47</v>
      </c>
      <c r="D25" s="9">
        <v>107815.32</v>
      </c>
      <c r="E25" s="9"/>
      <c r="F25" s="9"/>
      <c r="G25" s="9"/>
      <c r="H25" s="9"/>
      <c r="I25" s="9"/>
      <c r="J25" s="9"/>
      <c r="K25" s="9"/>
      <c r="L25" s="9">
        <v>488</v>
      </c>
      <c r="M25" s="9">
        <v>1199710.1499999999</v>
      </c>
      <c r="N25" s="9"/>
      <c r="O25" s="9"/>
      <c r="P25" s="9"/>
      <c r="Q25" s="9"/>
      <c r="R25" s="9"/>
      <c r="S25" s="9"/>
    </row>
    <row r="26" spans="1:19" s="7" customFormat="1" ht="57" customHeight="1">
      <c r="A26" s="33">
        <v>9</v>
      </c>
      <c r="B26" s="39" t="s">
        <v>63</v>
      </c>
      <c r="C26" s="9">
        <f>G26+M26</f>
        <v>975758</v>
      </c>
      <c r="D26" s="9"/>
      <c r="E26" s="9"/>
      <c r="F26" s="9"/>
      <c r="G26" s="9">
        <v>130394</v>
      </c>
      <c r="H26" s="9"/>
      <c r="I26" s="9"/>
      <c r="J26" s="9"/>
      <c r="K26" s="9"/>
      <c r="L26" s="9">
        <v>340</v>
      </c>
      <c r="M26" s="9">
        <v>845364</v>
      </c>
      <c r="N26" s="9"/>
      <c r="O26" s="9"/>
      <c r="P26" s="9"/>
      <c r="Q26" s="9"/>
      <c r="R26" s="9"/>
      <c r="S26" s="9"/>
    </row>
    <row r="27" spans="1:19" s="7" customFormat="1" ht="57" customHeight="1">
      <c r="A27" s="33">
        <v>10</v>
      </c>
      <c r="B27" s="39" t="s">
        <v>64</v>
      </c>
      <c r="C27" s="9">
        <f>M27+Q27</f>
        <v>907093</v>
      </c>
      <c r="D27" s="9"/>
      <c r="E27" s="9"/>
      <c r="F27" s="9"/>
      <c r="G27" s="9"/>
      <c r="H27" s="9"/>
      <c r="I27" s="9"/>
      <c r="J27" s="9"/>
      <c r="K27" s="9"/>
      <c r="L27" s="9">
        <v>376</v>
      </c>
      <c r="M27" s="9">
        <v>907093</v>
      </c>
      <c r="N27" s="9"/>
      <c r="O27" s="9"/>
      <c r="P27" s="9"/>
      <c r="Q27" s="9"/>
      <c r="R27" s="9"/>
      <c r="S27" s="9"/>
    </row>
    <row r="28" spans="1:19" s="7" customFormat="1" ht="57" customHeight="1">
      <c r="A28" s="50">
        <v>11</v>
      </c>
      <c r="B28" s="49" t="s">
        <v>79</v>
      </c>
      <c r="C28" s="9">
        <v>715783.3</v>
      </c>
      <c r="D28" s="9"/>
      <c r="E28" s="9"/>
      <c r="F28" s="9"/>
      <c r="G28" s="9"/>
      <c r="H28" s="9"/>
      <c r="I28" s="9"/>
      <c r="J28" s="9"/>
      <c r="K28" s="9"/>
      <c r="L28" s="9">
        <v>540</v>
      </c>
      <c r="M28" s="9">
        <v>715783.3</v>
      </c>
      <c r="N28" s="9"/>
      <c r="O28" s="9"/>
      <c r="P28" s="9"/>
      <c r="Q28" s="9"/>
      <c r="R28" s="9"/>
      <c r="S28" s="9"/>
    </row>
    <row r="29" spans="1:19" s="59" customFormat="1" ht="60" customHeight="1">
      <c r="A29" s="33">
        <v>12</v>
      </c>
      <c r="B29" s="39" t="s">
        <v>80</v>
      </c>
      <c r="C29" s="47">
        <v>197932.53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>
        <v>398.91</v>
      </c>
      <c r="Q29" s="47">
        <v>197932.53</v>
      </c>
      <c r="R29" s="47"/>
      <c r="S29" s="47"/>
    </row>
    <row r="30" spans="1:19" s="59" customFormat="1" ht="24" customHeight="1">
      <c r="A30" s="90" t="s">
        <v>90</v>
      </c>
      <c r="B30" s="90"/>
      <c r="C30" s="90"/>
      <c r="D30" s="90"/>
      <c r="E30" s="90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</row>
    <row r="31" spans="1:19" s="7" customFormat="1" ht="81" customHeight="1">
      <c r="A31" s="91"/>
      <c r="B31" s="91"/>
      <c r="C31" s="91"/>
      <c r="D31" s="91"/>
      <c r="E31" s="91"/>
      <c r="F31" s="27"/>
      <c r="G31" s="27"/>
      <c r="H31" s="27"/>
      <c r="I31" s="27"/>
      <c r="J31" s="27"/>
      <c r="K31" s="27"/>
      <c r="L31" s="27"/>
      <c r="M31" s="94" t="s">
        <v>73</v>
      </c>
      <c r="N31" s="94"/>
      <c r="O31" s="94"/>
      <c r="P31" s="94"/>
      <c r="Q31" s="94"/>
      <c r="R31" s="94"/>
      <c r="S31" s="60"/>
    </row>
  </sheetData>
  <mergeCells count="22">
    <mergeCell ref="A30:E31"/>
    <mergeCell ref="L1:S1"/>
    <mergeCell ref="L2:S2"/>
    <mergeCell ref="L4:S4"/>
    <mergeCell ref="L5:S5"/>
    <mergeCell ref="R11:S13"/>
    <mergeCell ref="D12:I12"/>
    <mergeCell ref="J11:K13"/>
    <mergeCell ref="L11:M13"/>
    <mergeCell ref="N11:O13"/>
    <mergeCell ref="P11:Q13"/>
    <mergeCell ref="M31:R31"/>
    <mergeCell ref="A8:S8"/>
    <mergeCell ref="A7:S7"/>
    <mergeCell ref="A16:B16"/>
    <mergeCell ref="A9:S9"/>
    <mergeCell ref="A1:A2"/>
    <mergeCell ref="D10:S10"/>
    <mergeCell ref="A10:A14"/>
    <mergeCell ref="B10:B14"/>
    <mergeCell ref="C10:C13"/>
    <mergeCell ref="D11:I11"/>
  </mergeCells>
  <pageMargins left="0.39370078740157483" right="0.78740157480314965" top="1.1811023622047245" bottom="0.78740157480314965" header="0" footer="0"/>
  <pageSetup paperSize="9" scale="72" orientation="landscape" r:id="rId1"/>
  <rowBreaks count="2" manualBreakCount="2">
    <brk id="9" max="18" man="1"/>
    <brk id="20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29"/>
  <sheetViews>
    <sheetView view="pageBreakPreview" topLeftCell="A16" zoomScale="85" zoomScaleSheetLayoutView="85" workbookViewId="0">
      <selection activeCell="G5" sqref="G5"/>
    </sheetView>
  </sheetViews>
  <sheetFormatPr defaultRowHeight="15"/>
  <cols>
    <col min="1" max="1" width="5.85546875" style="1" customWidth="1"/>
    <col min="2" max="2" width="27.28515625" style="1" customWidth="1"/>
    <col min="3" max="3" width="15.28515625" style="1" customWidth="1"/>
    <col min="4" max="4" width="15.85546875" style="1" customWidth="1"/>
    <col min="5" max="5" width="16" style="1" customWidth="1"/>
    <col min="6" max="6" width="16.28515625" style="1" customWidth="1"/>
    <col min="7" max="7" width="15.140625" style="1" customWidth="1"/>
    <col min="8" max="8" width="17.42578125" style="1" customWidth="1"/>
    <col min="9" max="9" width="14.7109375" style="1" customWidth="1"/>
    <col min="10" max="10" width="18" style="1" customWidth="1"/>
    <col min="11" max="11" width="9.140625" style="1"/>
    <col min="12" max="12" width="10.7109375" style="1" bestFit="1" customWidth="1"/>
    <col min="13" max="16384" width="9.140625" style="1"/>
  </cols>
  <sheetData>
    <row r="1" spans="1:13" ht="15.75" customHeight="1">
      <c r="A1" s="100"/>
      <c r="B1" s="19"/>
      <c r="C1" s="19"/>
      <c r="D1" s="19"/>
      <c r="E1" s="19"/>
      <c r="F1" s="20"/>
      <c r="G1" s="20"/>
      <c r="H1" s="96" t="s">
        <v>91</v>
      </c>
      <c r="I1" s="96"/>
      <c r="J1" s="96"/>
      <c r="K1" s="13"/>
      <c r="L1" s="13"/>
      <c r="M1" s="13"/>
    </row>
    <row r="2" spans="1:13" ht="100.5" customHeight="1">
      <c r="A2" s="100"/>
      <c r="B2" s="19"/>
      <c r="C2" s="19"/>
      <c r="D2" s="19"/>
      <c r="E2" s="19"/>
      <c r="F2" s="20"/>
      <c r="G2" s="20"/>
      <c r="H2" s="97" t="s">
        <v>99</v>
      </c>
      <c r="I2" s="97"/>
      <c r="J2" s="97"/>
      <c r="K2" s="14"/>
      <c r="L2" s="14"/>
      <c r="M2" s="14"/>
    </row>
    <row r="3" spans="1:13" ht="19.5" customHeight="1">
      <c r="A3" s="35"/>
      <c r="B3" s="19"/>
      <c r="C3" s="19"/>
      <c r="D3" s="19"/>
      <c r="E3" s="19"/>
      <c r="F3" s="20"/>
      <c r="G3" s="20"/>
      <c r="H3" s="31"/>
      <c r="I3" s="31"/>
      <c r="J3" s="31"/>
      <c r="K3" s="14"/>
      <c r="L3" s="14"/>
      <c r="M3" s="14"/>
    </row>
    <row r="4" spans="1:13" ht="37.5" customHeight="1">
      <c r="A4" s="25"/>
      <c r="B4" s="19"/>
      <c r="C4" s="19"/>
      <c r="D4" s="19"/>
      <c r="E4" s="19"/>
      <c r="F4" s="20"/>
      <c r="G4" s="20"/>
      <c r="H4" s="96" t="s">
        <v>92</v>
      </c>
      <c r="I4" s="96"/>
      <c r="J4" s="96"/>
      <c r="K4" s="24"/>
      <c r="L4" s="14"/>
      <c r="M4" s="14"/>
    </row>
    <row r="5" spans="1:13" ht="223.5" customHeight="1">
      <c r="A5" s="25"/>
      <c r="B5" s="19"/>
      <c r="C5" s="19"/>
      <c r="D5" s="19"/>
      <c r="E5" s="19"/>
      <c r="F5" s="20"/>
      <c r="G5" s="20"/>
      <c r="H5" s="97" t="s">
        <v>100</v>
      </c>
      <c r="I5" s="97"/>
      <c r="J5" s="97"/>
      <c r="K5" s="26"/>
      <c r="L5" s="14"/>
      <c r="M5" s="14"/>
    </row>
    <row r="6" spans="1:13" ht="20.25">
      <c r="A6" s="101" t="s">
        <v>72</v>
      </c>
      <c r="B6" s="101"/>
      <c r="C6" s="101"/>
      <c r="D6" s="101"/>
      <c r="E6" s="101"/>
      <c r="F6" s="101"/>
      <c r="G6" s="101"/>
      <c r="H6" s="101"/>
      <c r="I6" s="101"/>
      <c r="J6" s="101"/>
    </row>
    <row r="7" spans="1:13" ht="139.5" customHeight="1">
      <c r="A7" s="102" t="s">
        <v>74</v>
      </c>
      <c r="B7" s="102"/>
      <c r="C7" s="102"/>
      <c r="D7" s="102"/>
      <c r="E7" s="102"/>
      <c r="F7" s="102"/>
      <c r="G7" s="102"/>
      <c r="H7" s="102"/>
      <c r="I7" s="102"/>
      <c r="J7" s="102"/>
    </row>
    <row r="8" spans="1:13" ht="40.5" customHeight="1">
      <c r="A8" s="79" t="s">
        <v>0</v>
      </c>
      <c r="B8" s="79" t="s">
        <v>6</v>
      </c>
      <c r="C8" s="79" t="s">
        <v>53</v>
      </c>
      <c r="D8" s="79" t="s">
        <v>49</v>
      </c>
      <c r="E8" s="79"/>
      <c r="F8" s="79"/>
      <c r="G8" s="79"/>
      <c r="H8" s="79"/>
      <c r="I8" s="79"/>
      <c r="J8" s="79"/>
    </row>
    <row r="9" spans="1:13" ht="67.5" customHeight="1">
      <c r="A9" s="79"/>
      <c r="B9" s="79"/>
      <c r="C9" s="79"/>
      <c r="D9" s="79"/>
      <c r="E9" s="79"/>
      <c r="F9" s="79"/>
      <c r="G9" s="79"/>
      <c r="H9" s="79"/>
      <c r="I9" s="79"/>
      <c r="J9" s="79"/>
    </row>
    <row r="10" spans="1:13" ht="201" customHeight="1">
      <c r="A10" s="79"/>
      <c r="B10" s="79"/>
      <c r="C10" s="79"/>
      <c r="D10" s="55" t="s">
        <v>50</v>
      </c>
      <c r="E10" s="55" t="s">
        <v>7</v>
      </c>
      <c r="F10" s="55" t="s">
        <v>8</v>
      </c>
      <c r="G10" s="55" t="s">
        <v>9</v>
      </c>
      <c r="H10" s="55" t="s">
        <v>10</v>
      </c>
      <c r="I10" s="55" t="s">
        <v>11</v>
      </c>
      <c r="J10" s="55" t="s">
        <v>51</v>
      </c>
    </row>
    <row r="11" spans="1:13" ht="21.75" customHeight="1">
      <c r="A11" s="79"/>
      <c r="B11" s="79"/>
      <c r="C11" s="55" t="s">
        <v>52</v>
      </c>
      <c r="D11" s="55" t="s">
        <v>4</v>
      </c>
      <c r="E11" s="55" t="s">
        <v>4</v>
      </c>
      <c r="F11" s="55" t="s">
        <v>4</v>
      </c>
      <c r="G11" s="55" t="s">
        <v>4</v>
      </c>
      <c r="H11" s="55" t="s">
        <v>4</v>
      </c>
      <c r="I11" s="55" t="s">
        <v>4</v>
      </c>
      <c r="J11" s="55" t="s">
        <v>4</v>
      </c>
    </row>
    <row r="12" spans="1:13" ht="15.75">
      <c r="A12" s="33">
        <v>1</v>
      </c>
      <c r="B12" s="33">
        <v>2</v>
      </c>
      <c r="C12" s="33">
        <v>3</v>
      </c>
      <c r="D12" s="33">
        <v>4</v>
      </c>
      <c r="E12" s="33">
        <v>5</v>
      </c>
      <c r="F12" s="33">
        <v>6</v>
      </c>
      <c r="G12" s="33">
        <v>7</v>
      </c>
      <c r="H12" s="33">
        <v>8</v>
      </c>
      <c r="I12" s="33">
        <v>9</v>
      </c>
      <c r="J12" s="33">
        <v>10</v>
      </c>
    </row>
    <row r="13" spans="1:13" ht="60" customHeight="1">
      <c r="A13" s="98" t="s">
        <v>54</v>
      </c>
      <c r="B13" s="98"/>
      <c r="C13" s="33">
        <f>E13+H13+J13</f>
        <v>881264.62000000011</v>
      </c>
      <c r="D13" s="61">
        <v>0</v>
      </c>
      <c r="E13" s="9">
        <f>E14+E15+E16+E18+E19+E20+E21+E22+E23+E24</f>
        <v>607234.33000000007</v>
      </c>
      <c r="F13" s="9">
        <v>0</v>
      </c>
      <c r="G13" s="9">
        <v>0</v>
      </c>
      <c r="H13" s="33">
        <f>H14+H15+H16+H18+H19+H20+H21+H22+H23+H24</f>
        <v>100000</v>
      </c>
      <c r="I13" s="9">
        <v>0</v>
      </c>
      <c r="J13" s="33">
        <f>J14+J15+J16+J18+J19+J20+J21+J22+J23+J24</f>
        <v>174030.29</v>
      </c>
    </row>
    <row r="14" spans="1:13" ht="59.25" customHeight="1">
      <c r="A14" s="55">
        <v>1</v>
      </c>
      <c r="B14" s="39" t="s">
        <v>77</v>
      </c>
      <c r="C14" s="33">
        <f t="shared" ref="C14:C24" si="0">E14+H14+J14</f>
        <v>179650.98</v>
      </c>
      <c r="D14" s="61">
        <v>0</v>
      </c>
      <c r="E14" s="33">
        <v>142681.35</v>
      </c>
      <c r="F14" s="9">
        <v>0</v>
      </c>
      <c r="G14" s="9">
        <v>0</v>
      </c>
      <c r="H14" s="33">
        <v>10000</v>
      </c>
      <c r="I14" s="9">
        <v>0</v>
      </c>
      <c r="J14" s="33">
        <v>26969.63</v>
      </c>
    </row>
    <row r="15" spans="1:13" ht="57.75" customHeight="1">
      <c r="A15" s="55">
        <v>2</v>
      </c>
      <c r="B15" s="39" t="s">
        <v>56</v>
      </c>
      <c r="C15" s="33">
        <f t="shared" si="0"/>
        <v>97824.11</v>
      </c>
      <c r="D15" s="61">
        <v>0</v>
      </c>
      <c r="E15" s="33">
        <v>60510.97</v>
      </c>
      <c r="F15" s="9">
        <v>0</v>
      </c>
      <c r="G15" s="9">
        <v>0</v>
      </c>
      <c r="H15" s="33">
        <v>10000</v>
      </c>
      <c r="I15" s="9">
        <v>0</v>
      </c>
      <c r="J15" s="33">
        <v>27313.14</v>
      </c>
    </row>
    <row r="16" spans="1:13" ht="63" customHeight="1">
      <c r="A16" s="55">
        <v>3</v>
      </c>
      <c r="B16" s="39" t="s">
        <v>57</v>
      </c>
      <c r="C16" s="33">
        <f t="shared" si="0"/>
        <v>85336.14</v>
      </c>
      <c r="D16" s="61">
        <v>0</v>
      </c>
      <c r="E16" s="33">
        <v>55422.97</v>
      </c>
      <c r="F16" s="9">
        <v>0</v>
      </c>
      <c r="G16" s="9">
        <v>0</v>
      </c>
      <c r="H16" s="33">
        <v>10000</v>
      </c>
      <c r="I16" s="9">
        <v>0</v>
      </c>
      <c r="J16" s="33">
        <v>19913.169999999998</v>
      </c>
    </row>
    <row r="17" spans="1:16" ht="16.5" customHeight="1">
      <c r="A17" s="33">
        <v>1</v>
      </c>
      <c r="B17" s="30">
        <v>2</v>
      </c>
      <c r="C17" s="33">
        <v>3</v>
      </c>
      <c r="D17" s="33">
        <v>4</v>
      </c>
      <c r="E17" s="33">
        <v>5</v>
      </c>
      <c r="F17" s="33">
        <v>6</v>
      </c>
      <c r="G17" s="33">
        <v>7</v>
      </c>
      <c r="H17" s="33">
        <v>8</v>
      </c>
      <c r="I17" s="33">
        <v>9</v>
      </c>
      <c r="J17" s="33">
        <v>10</v>
      </c>
    </row>
    <row r="18" spans="1:16" ht="57.75" customHeight="1">
      <c r="A18" s="33">
        <v>4</v>
      </c>
      <c r="B18" s="39" t="s">
        <v>58</v>
      </c>
      <c r="C18" s="33">
        <f t="shared" si="0"/>
        <v>75690.799999999988</v>
      </c>
      <c r="D18" s="61">
        <v>0</v>
      </c>
      <c r="E18" s="33">
        <v>49045.95</v>
      </c>
      <c r="F18" s="9">
        <v>0</v>
      </c>
      <c r="G18" s="9">
        <v>0</v>
      </c>
      <c r="H18" s="33">
        <v>10000</v>
      </c>
      <c r="I18" s="9">
        <v>0</v>
      </c>
      <c r="J18" s="33">
        <v>16644.849999999999</v>
      </c>
    </row>
    <row r="19" spans="1:16" ht="60.75" customHeight="1">
      <c r="A19" s="33">
        <v>5</v>
      </c>
      <c r="B19" s="39" t="s">
        <v>59</v>
      </c>
      <c r="C19" s="33">
        <f t="shared" si="0"/>
        <v>91372.65</v>
      </c>
      <c r="D19" s="61">
        <v>0</v>
      </c>
      <c r="E19" s="33">
        <v>50000</v>
      </c>
      <c r="F19" s="9">
        <v>0</v>
      </c>
      <c r="G19" s="9">
        <v>0</v>
      </c>
      <c r="H19" s="33">
        <v>10000</v>
      </c>
      <c r="I19" s="9">
        <v>0</v>
      </c>
      <c r="J19" s="33">
        <v>31372.65</v>
      </c>
    </row>
    <row r="20" spans="1:16" ht="65.25" customHeight="1">
      <c r="A20" s="33">
        <v>6</v>
      </c>
      <c r="B20" s="39" t="s">
        <v>60</v>
      </c>
      <c r="C20" s="33">
        <f t="shared" si="0"/>
        <v>57965.5</v>
      </c>
      <c r="D20" s="61">
        <v>0</v>
      </c>
      <c r="E20" s="33">
        <v>47965.5</v>
      </c>
      <c r="F20" s="9">
        <v>0</v>
      </c>
      <c r="G20" s="9">
        <v>0</v>
      </c>
      <c r="H20" s="33">
        <v>10000</v>
      </c>
      <c r="I20" s="9">
        <v>0</v>
      </c>
      <c r="J20" s="9">
        <v>0</v>
      </c>
    </row>
    <row r="21" spans="1:16" ht="57" customHeight="1">
      <c r="A21" s="33">
        <v>7</v>
      </c>
      <c r="B21" s="39" t="s">
        <v>61</v>
      </c>
      <c r="C21" s="33">
        <f t="shared" si="0"/>
        <v>27759.58</v>
      </c>
      <c r="D21" s="61">
        <v>0</v>
      </c>
      <c r="E21" s="33">
        <v>15250.5</v>
      </c>
      <c r="F21" s="9">
        <v>0</v>
      </c>
      <c r="G21" s="9">
        <v>0</v>
      </c>
      <c r="H21" s="33">
        <v>10000</v>
      </c>
      <c r="I21" s="9">
        <v>0</v>
      </c>
      <c r="J21" s="33">
        <v>2509.08</v>
      </c>
    </row>
    <row r="22" spans="1:16" ht="56.25" customHeight="1">
      <c r="A22" s="33">
        <v>8</v>
      </c>
      <c r="B22" s="39" t="s">
        <v>62</v>
      </c>
      <c r="C22" s="33">
        <f t="shared" si="0"/>
        <v>95411.44</v>
      </c>
      <c r="D22" s="61">
        <v>0</v>
      </c>
      <c r="E22" s="33">
        <v>58305.89</v>
      </c>
      <c r="F22" s="9">
        <v>0</v>
      </c>
      <c r="G22" s="9">
        <v>0</v>
      </c>
      <c r="H22" s="33">
        <v>10000</v>
      </c>
      <c r="I22" s="9">
        <v>0</v>
      </c>
      <c r="J22" s="33">
        <v>27105.55</v>
      </c>
    </row>
    <row r="23" spans="1:16" ht="60" customHeight="1">
      <c r="A23" s="33">
        <v>9</v>
      </c>
      <c r="B23" s="39" t="s">
        <v>63</v>
      </c>
      <c r="C23" s="33">
        <f t="shared" si="0"/>
        <v>70955.23</v>
      </c>
      <c r="D23" s="61">
        <v>0</v>
      </c>
      <c r="E23" s="33">
        <v>58164.800000000003</v>
      </c>
      <c r="F23" s="9">
        <v>0</v>
      </c>
      <c r="G23" s="9">
        <v>0</v>
      </c>
      <c r="H23" s="50">
        <v>10000</v>
      </c>
      <c r="I23" s="9">
        <v>0</v>
      </c>
      <c r="J23" s="50">
        <v>2790.43</v>
      </c>
    </row>
    <row r="24" spans="1:16" ht="57" customHeight="1">
      <c r="A24" s="33">
        <v>10</v>
      </c>
      <c r="B24" s="39" t="s">
        <v>64</v>
      </c>
      <c r="C24" s="33">
        <f t="shared" si="0"/>
        <v>99298.19</v>
      </c>
      <c r="D24" s="61">
        <v>0</v>
      </c>
      <c r="E24" s="9">
        <v>69886.399999999994</v>
      </c>
      <c r="F24" s="9">
        <v>0</v>
      </c>
      <c r="G24" s="9">
        <v>0</v>
      </c>
      <c r="H24" s="33">
        <v>10000</v>
      </c>
      <c r="I24" s="9">
        <v>0</v>
      </c>
      <c r="J24" s="33">
        <v>19411.79</v>
      </c>
    </row>
    <row r="25" spans="1:16" ht="57" customHeight="1">
      <c r="A25" s="50">
        <v>11</v>
      </c>
      <c r="B25" s="49" t="s">
        <v>79</v>
      </c>
      <c r="C25" s="9">
        <v>0</v>
      </c>
      <c r="D25" s="61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</row>
    <row r="26" spans="1:16" ht="57" customHeight="1">
      <c r="A26" s="33">
        <v>12</v>
      </c>
      <c r="B26" s="39" t="s">
        <v>80</v>
      </c>
      <c r="C26" s="9">
        <v>0</v>
      </c>
      <c r="D26" s="61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</row>
    <row r="27" spans="1:16" ht="66" customHeight="1">
      <c r="A27" s="103" t="s">
        <v>93</v>
      </c>
      <c r="B27" s="103"/>
      <c r="C27" s="103"/>
      <c r="D27" s="103"/>
      <c r="E27" s="62"/>
      <c r="F27" s="56"/>
      <c r="G27" s="56"/>
      <c r="H27" s="99" t="s">
        <v>94</v>
      </c>
      <c r="I27" s="99"/>
      <c r="J27" s="99"/>
      <c r="K27" s="12"/>
      <c r="L27" s="12"/>
      <c r="M27" s="95"/>
      <c r="N27" s="95"/>
      <c r="O27" s="95"/>
      <c r="P27" s="95"/>
    </row>
    <row r="29" spans="1:16">
      <c r="C29" s="29"/>
    </row>
  </sheetData>
  <mergeCells count="15">
    <mergeCell ref="M27:P27"/>
    <mergeCell ref="H1:J1"/>
    <mergeCell ref="H2:J2"/>
    <mergeCell ref="A13:B13"/>
    <mergeCell ref="H27:J27"/>
    <mergeCell ref="A8:A11"/>
    <mergeCell ref="B8:B11"/>
    <mergeCell ref="C8:C10"/>
    <mergeCell ref="A1:A2"/>
    <mergeCell ref="D8:J9"/>
    <mergeCell ref="A6:J6"/>
    <mergeCell ref="A7:J7"/>
    <mergeCell ref="H5:J5"/>
    <mergeCell ref="H4:J4"/>
    <mergeCell ref="A27:D27"/>
  </mergeCells>
  <pageMargins left="0.59055118110236227" right="0.70866141732283472" top="1.0629921259842521" bottom="0.78740157480314965" header="0" footer="0"/>
  <pageSetup paperSize="9" scale="78" orientation="landscape" r:id="rId1"/>
  <rowBreaks count="3" manualBreakCount="3">
    <brk id="7" max="9" man="1"/>
    <brk id="16" max="9" man="1"/>
    <brk id="2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5</vt:lpstr>
      <vt:lpstr>приложение 6</vt:lpstr>
      <vt:lpstr>приложение 7</vt:lpstr>
      <vt:lpstr>'приложение 5'!Область_печати</vt:lpstr>
      <vt:lpstr>'приложение 6'!Область_печати</vt:lpstr>
      <vt:lpstr>'приложение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2020-07-31T09:13:14Z</dcterms:modified>
</cp:coreProperties>
</file>